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Phu luc " sheetId="1" r:id="rId1"/>
  </sheets>
  <externalReferences>
    <externalReference r:id="rId2"/>
    <externalReference r:id="rId3"/>
  </externalReferences>
  <definedNames>
    <definedName name="Data_Year">'[1]Dữ liệu năm'!$A$2:$A$128</definedName>
    <definedName name="KK">'[2]Dữ liệu năm'!$C$2:$C$3</definedName>
    <definedName name="LTS">'[1]Loại tài sản'!$A$2:$A$44</definedName>
    <definedName name="tvpllink_tmztcowzkm_23" localSheetId="0">'Phu luc '!#REF!</definedName>
    <definedName name="tvpllink_tmztcowzkm_24" localSheetId="0">'Phu luc '!#REF!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64" i="1" l="1"/>
  <c r="F664" i="1"/>
  <c r="D664" i="1"/>
  <c r="H630" i="1"/>
  <c r="G630" i="1"/>
  <c r="F630" i="1"/>
  <c r="D630" i="1"/>
  <c r="H617" i="1"/>
  <c r="G617" i="1"/>
  <c r="F617" i="1"/>
  <c r="D617" i="1"/>
  <c r="F616" i="1"/>
  <c r="F606" i="1"/>
  <c r="F604" i="1"/>
  <c r="A598" i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H596" i="1"/>
  <c r="D596" i="1"/>
  <c r="H569" i="1"/>
  <c r="G569" i="1"/>
  <c r="F569" i="1"/>
  <c r="D569" i="1"/>
  <c r="H531" i="1"/>
  <c r="G531" i="1"/>
  <c r="F531" i="1"/>
  <c r="D531" i="1"/>
  <c r="H511" i="1"/>
  <c r="G511" i="1"/>
  <c r="F511" i="1"/>
  <c r="D511" i="1"/>
  <c r="H472" i="1"/>
  <c r="G472" i="1"/>
  <c r="F472" i="1"/>
  <c r="D472" i="1"/>
  <c r="H443" i="1"/>
  <c r="G443" i="1"/>
  <c r="F443" i="1"/>
  <c r="D443" i="1"/>
  <c r="H425" i="1"/>
  <c r="G425" i="1"/>
  <c r="G266" i="1" s="1"/>
  <c r="F425" i="1"/>
  <c r="D425" i="1"/>
  <c r="H404" i="1"/>
  <c r="F404" i="1"/>
  <c r="D404" i="1"/>
  <c r="H363" i="1"/>
  <c r="F363" i="1"/>
  <c r="D363" i="1"/>
  <c r="F270" i="1"/>
  <c r="F267" i="1" s="1"/>
  <c r="H267" i="1"/>
  <c r="D267" i="1"/>
  <c r="H264" i="1"/>
  <c r="F264" i="1"/>
  <c r="D264" i="1"/>
  <c r="H262" i="1"/>
  <c r="F262" i="1"/>
  <c r="D262" i="1"/>
  <c r="H259" i="1"/>
  <c r="F259" i="1"/>
  <c r="D259" i="1"/>
  <c r="H255" i="1"/>
  <c r="F255" i="1"/>
  <c r="D255" i="1"/>
  <c r="H250" i="1"/>
  <c r="F250" i="1"/>
  <c r="D250" i="1"/>
  <c r="H248" i="1"/>
  <c r="F248" i="1"/>
  <c r="D248" i="1"/>
  <c r="H230" i="1"/>
  <c r="F230" i="1"/>
  <c r="D230" i="1"/>
  <c r="D229" i="1" s="1"/>
  <c r="F204" i="1"/>
  <c r="F203" i="1"/>
  <c r="F596" i="1" l="1"/>
  <c r="F266" i="1" s="1"/>
  <c r="F229" i="1"/>
  <c r="D266" i="1"/>
  <c r="H229" i="1"/>
  <c r="H266" i="1"/>
</calcChain>
</file>

<file path=xl/sharedStrings.xml><?xml version="1.0" encoding="utf-8"?>
<sst xmlns="http://schemas.openxmlformats.org/spreadsheetml/2006/main" count="1448" uniqueCount="506">
  <si>
    <t>Phụ lục</t>
  </si>
  <si>
    <t xml:space="preserve">DANH MỤC GIÁ KHỞI ĐIỂM BÁN TÀI SẢN THANH LÝ </t>
  </si>
  <si>
    <t>STT</t>
  </si>
  <si>
    <t xml:space="preserve">Danh mục tài sản </t>
  </si>
  <si>
    <t>Đơn vị
 tính</t>
  </si>
  <si>
    <t>Số 
lượng</t>
  </si>
  <si>
    <t>Năm đưa
 vào sử dụng</t>
  </si>
  <si>
    <t>Nguyên giá
 (Đồng)</t>
  </si>
  <si>
    <t>Giá trị 
còn lại 
(Đồng)</t>
  </si>
  <si>
    <t>Giá khởi điểm bán tài sản 
 thanh lý</t>
  </si>
  <si>
    <t>Ghi chú</t>
  </si>
  <si>
    <t>(1)</t>
  </si>
  <si>
    <t>(2)</t>
  </si>
  <si>
    <t>(3)</t>
  </si>
  <si>
    <t>(4)</t>
  </si>
  <si>
    <t>(5)</t>
  </si>
  <si>
    <t>(6)</t>
  </si>
  <si>
    <t>(7)</t>
  </si>
  <si>
    <t>(10)</t>
  </si>
  <si>
    <t>(11)</t>
  </si>
  <si>
    <t>A</t>
  </si>
  <si>
    <t>Danh mục tài sản công thanh lý theo Quyết định 1350/QĐ-SNNMT ngày 28/4/2025 của Sở Nông nghiệp và Môi trường</t>
  </si>
  <si>
    <t>0</t>
  </si>
  <si>
    <t>Máy vi tính CT1</t>
  </si>
  <si>
    <t>Cái</t>
  </si>
  <si>
    <t>2015</t>
  </si>
  <si>
    <t>Máy lạnh TOSHIBA 2.5HP</t>
  </si>
  <si>
    <t>2014</t>
  </si>
  <si>
    <t>Bộ bàn + ghế (HAGL)</t>
  </si>
  <si>
    <t>2013</t>
  </si>
  <si>
    <t>Máy vi tính CT2</t>
  </si>
  <si>
    <t>2012</t>
  </si>
  <si>
    <t>Máy photocopy Bizhub-215</t>
  </si>
  <si>
    <t>Máy chụp ảnh Canon 750D</t>
  </si>
  <si>
    <t>2011</t>
  </si>
  <si>
    <t>Máy vi tính Wiscom Effec Trạm Tri Tôn</t>
  </si>
  <si>
    <t>Bộ</t>
  </si>
  <si>
    <t>2007</t>
  </si>
  <si>
    <t>Máy vi tính Wiscom Effec Trạm Long Xuyên</t>
  </si>
  <si>
    <t>Máy vi tính Wiscom Effec Trạm Phú Tân</t>
  </si>
  <si>
    <t>Máy vi tính Wiscom Effec Trạm Châu Thành</t>
  </si>
  <si>
    <t>Máy vi tính Dell Optiplex 360 Trạm Long Xuyên</t>
  </si>
  <si>
    <t>Máy vi tính Dell Optiplex 360 Trạm Tri Tôn</t>
  </si>
  <si>
    <t>Máy vi tính Dell Optiplex 360 Trạm Tân Châu</t>
  </si>
  <si>
    <t>Máy vi tính Dell Optiplex 360 Trạm Thoại Sơn</t>
  </si>
  <si>
    <t>Máy vi tính Dell Optiplex 360 Trạm Phú Tân</t>
  </si>
  <si>
    <t>Máy vi tính Dell Optiplex 360 Trạm Châu Phú</t>
  </si>
  <si>
    <t>Máy vi tính Dell Optiplex 360 Trạm Tịnh Biên</t>
  </si>
  <si>
    <t>Máy vi tính Dell Optilex 360 Trạm An Phú</t>
  </si>
  <si>
    <t>Máy vi tính Dell Optilex 360 Trạm Châu Đốc</t>
  </si>
  <si>
    <t>Máy vi tính Acer Phòng Thanh tra</t>
  </si>
  <si>
    <t>Kính hiển vi Trạm Châu Đốc</t>
  </si>
  <si>
    <t>2002</t>
  </si>
  <si>
    <t>Bộ máy vi tính FPT</t>
  </si>
  <si>
    <t>Bộ máy vi tính HP</t>
  </si>
  <si>
    <t>Bộ máy vi tính Vinacom@</t>
  </si>
  <si>
    <t>Bộ máy vi tính</t>
  </si>
  <si>
    <t>Máy vi tính để bàn</t>
  </si>
  <si>
    <t>Bộ máy vi tính HP L1710</t>
  </si>
  <si>
    <t>Bộ máy vi tính HP Pro 3130 Core</t>
  </si>
  <si>
    <t>Bộ máy vi tính IBM</t>
  </si>
  <si>
    <t>Bộ máy HP</t>
  </si>
  <si>
    <t>Bộ máy HP 110 Pentium</t>
  </si>
  <si>
    <t>Bộ máy vi tính  Intel Core  13</t>
  </si>
  <si>
    <t>Bộ máy vi tính Core 13</t>
  </si>
  <si>
    <t>Bộ máy vi tính Intel Core 13</t>
  </si>
  <si>
    <t>Bộ máy vi tính Rosal 1413</t>
  </si>
  <si>
    <t>Bộ máy vi tính Intel Core</t>
  </si>
  <si>
    <t>Bộ máy tính để bàn</t>
  </si>
  <si>
    <t>Máy vi tính bàn HP</t>
  </si>
  <si>
    <t>Bộ máy vi tính bàn</t>
  </si>
  <si>
    <t xml:space="preserve">Bộ máy vi tính Intel H81
CPU Core i3 </t>
  </si>
  <si>
    <t>Máy lạnh Toshiba( P.TT)</t>
  </si>
  <si>
    <t>Máy điều hòa nhiệt độ ( P. BVTV)</t>
  </si>
  <si>
    <t>Máy lạnh Toshiba  (P.CCT)</t>
  </si>
  <si>
    <t>Máy chiếu</t>
  </si>
  <si>
    <t>Máy chiếu Mitsubishi</t>
  </si>
  <si>
    <t>Máy chiếu  Panasonic</t>
  </si>
  <si>
    <t>Máy chiếu Acto</t>
  </si>
  <si>
    <t>Máy chiếu  Misubishi</t>
  </si>
  <si>
    <t>Máy chiếu  Mitsubishi</t>
  </si>
  <si>
    <t>Thiết bị PCCC</t>
  </si>
  <si>
    <t>cái</t>
  </si>
  <si>
    <t>Máy photo PANASONIC</t>
  </si>
  <si>
    <t>Máy phát điện</t>
  </si>
  <si>
    <t>Cân KT (2 số lẻ) Đức SX</t>
  </si>
  <si>
    <t>Máy hút ẩm Hãng Edison USA SX</t>
  </si>
  <si>
    <t>Máy sắc ký lỏng khối phổ LCMS (Ion Trap)</t>
  </si>
  <si>
    <t>Máy sắc 30ký khí khối phổ GCMS QP2010S</t>
  </si>
  <si>
    <t>Máy sắc ký lỏng HPLC 10AD</t>
  </si>
  <si>
    <t>Máy sắc ký lỏng HPLC 20AD</t>
  </si>
  <si>
    <t>Máy quang phổ UV-Vis 1700</t>
  </si>
  <si>
    <t>Máy quang phổ UV-Vis 1800</t>
  </si>
  <si>
    <t>Máy quang phổ hấp thu nguyên tử AAS</t>
  </si>
  <si>
    <t>Máy lắc vòng</t>
  </si>
  <si>
    <t>Máy siêu âm SONIC 405</t>
  </si>
  <si>
    <t>Máy siêu âm S40</t>
  </si>
  <si>
    <t>Máy lọc nước siêu sạch</t>
  </si>
  <si>
    <t>Máy cất nước hai lần</t>
  </si>
  <si>
    <t>Máy cất nước 1 lần</t>
  </si>
  <si>
    <t>Máy nghiền mẫu</t>
  </si>
  <si>
    <t>Tủ sấy FX14-2</t>
  </si>
  <si>
    <t>Tủ đông (trữ mẫu)</t>
  </si>
  <si>
    <t>Tủ lạnh (trữ hóa chất)</t>
  </si>
  <si>
    <t>Tủ đo BOD</t>
  </si>
  <si>
    <t>Lò nung (tiêu hủy gia cầm)</t>
  </si>
  <si>
    <t>Máy ly tâm EBA21</t>
  </si>
  <si>
    <t>Máy khuấy từ gia nhiệt</t>
  </si>
  <si>
    <t>Bộ cô quay chân không</t>
  </si>
  <si>
    <t>Máy lắc trộn Vortex</t>
  </si>
  <si>
    <t>Bể điều nhiệt</t>
  </si>
  <si>
    <t>Tủ hút vô cơ</t>
  </si>
  <si>
    <t>Tủ hút hữu cơ</t>
  </si>
  <si>
    <t>Tủ hút khí độc</t>
  </si>
  <si>
    <t>Bộ chiết ly pha rắn</t>
  </si>
  <si>
    <t>Cân phân tích 3 số lẻ</t>
  </si>
  <si>
    <t>Cân phân tích 5 số lẻ</t>
  </si>
  <si>
    <t>Cân phân tích 4 số lẻ AUY220-Shimadzu</t>
  </si>
  <si>
    <t>Cân kỹ thuật</t>
  </si>
  <si>
    <t>Cân phân tích 3 số lẻ VIBRA</t>
  </si>
  <si>
    <t>Máy đo độ dẫn (EC)</t>
  </si>
  <si>
    <t>Đồng hồ đo nhiệt độ Fox  D1004</t>
  </si>
  <si>
    <t>Nhiệt ẩm kế</t>
  </si>
  <si>
    <t>Nồi hấp vô trùng</t>
  </si>
  <si>
    <t xml:space="preserve">Nồi hấp tiệt trùng </t>
  </si>
  <si>
    <t xml:space="preserve">Tủ ấm </t>
  </si>
  <si>
    <t>Tủ cấy vô trùng BIO 1200 (class 2)</t>
  </si>
  <si>
    <t>Bộ điều nhiệt cho PCR</t>
  </si>
  <si>
    <t>Máy ủ lắc ELISA</t>
  </si>
  <si>
    <t>Máy rửa ELISA tự động</t>
  </si>
  <si>
    <t>Máy đọc ELISA</t>
  </si>
  <si>
    <t>Máy đọc ELISA (máy in)</t>
  </si>
  <si>
    <t>Kính hiển vi sôi nổi huỳnh quang</t>
  </si>
  <si>
    <t>Máy ly tâm Mikro 120</t>
  </si>
  <si>
    <t xml:space="preserve">Máy ly tâm Hermle </t>
  </si>
  <si>
    <t xml:space="preserve">Máy ly tâm lạnh MIKRO 200R </t>
  </si>
  <si>
    <t>Nồi hấp tiệt trùng</t>
  </si>
  <si>
    <t>Tủ đông MDF 136</t>
  </si>
  <si>
    <t>Tủ cấy vô trùng ESCO-AC3-4B1 (class 1)</t>
  </si>
  <si>
    <t>Tủ cấy vi sinh(BIOHAZARD SAFETY CABINET)</t>
  </si>
  <si>
    <t>Bếp cách thủy tuần hoàn</t>
  </si>
  <si>
    <t xml:space="preserve">Tủ ủ CO2 </t>
  </si>
  <si>
    <t>Tủ sấy Shellab EX4-2</t>
  </si>
  <si>
    <t>Hệ thống RealTime PCR</t>
  </si>
  <si>
    <t>Máy Vortex IKA</t>
  </si>
  <si>
    <t>Tủ cấy vi sinh VN</t>
  </si>
  <si>
    <t>Lò nung</t>
  </si>
  <si>
    <t>Máy đo Clorua cầm tay</t>
  </si>
  <si>
    <t>Tủ mát (trữ hóa chất)</t>
  </si>
  <si>
    <t>Bàn đá (để thiết bị phân tích)</t>
  </si>
  <si>
    <t>Bóng đèn</t>
  </si>
  <si>
    <t>Máy tính xách tay</t>
  </si>
  <si>
    <t xml:space="preserve">Bộ máy vi tính  để bàn </t>
  </si>
  <si>
    <t xml:space="preserve">Máy lạnh </t>
  </si>
  <si>
    <t xml:space="preserve">Bộ máy vi tính để bàn </t>
  </si>
  <si>
    <t>Bộ máy vi tính để bàn</t>
  </si>
  <si>
    <t>Máy lạnh</t>
  </si>
  <si>
    <t xml:space="preserve">Máy tính xách tay </t>
  </si>
  <si>
    <t xml:space="preserve">Máy photo </t>
  </si>
  <si>
    <t xml:space="preserve">Máy chiếu </t>
  </si>
  <si>
    <t>Bộ loa di động</t>
  </si>
  <si>
    <t xml:space="preserve">Máy chiếu  </t>
  </si>
  <si>
    <t>Bộ  loa di động + âm ly</t>
  </si>
  <si>
    <t xml:space="preserve">Bộ máy vi tính để bàn  </t>
  </si>
  <si>
    <t>Máy chiếu Panasonic</t>
  </si>
  <si>
    <t>Máy  chiếu</t>
  </si>
  <si>
    <t>B</t>
  </si>
  <si>
    <t>Danh mục tài sản thanh lý (Bán) của Trung tâm Khuyến nông theo Quyết định 510/QĐ-TTKN ngày 20/10/2025 của Trung tâm Khuyến nông</t>
  </si>
  <si>
    <t>I</t>
  </si>
  <si>
    <t>Tài sản cố định</t>
  </si>
  <si>
    <t xml:space="preserve">I.1 </t>
  </si>
  <si>
    <t>Trung tâm Khuyến nông, số 4 Nguyễn Du, phường Long Xuyên, AG</t>
  </si>
  <si>
    <t xml:space="preserve">Tủ sấy cài nhiệt độ Oven Hãng Memmert </t>
  </si>
  <si>
    <t>Bộ quả cân chuẩn, độ chính xác M1 Mỹ SX</t>
  </si>
  <si>
    <t>Kính lúp soi hạt Hãng Meiji (Nhật SX)</t>
  </si>
  <si>
    <t xml:space="preserve">Tủ phá ngủ Incubator Hãng Memmert Đức </t>
  </si>
  <si>
    <t>Bộ sàng hiệu chuẩn (6cái) Hãng Tyler USA SX</t>
  </si>
  <si>
    <t>Máy đếm hạt Keymatt</t>
  </si>
  <si>
    <t>Nồi hấp tiệt trùng (Hãng Daihan-HQ)</t>
  </si>
  <si>
    <t>Thiết bị chia mẫu dạng nón hãng Seedburo USA</t>
  </si>
  <si>
    <t>Thiết bị chia mẫu dạng hộp hãng Seedburo USA</t>
  </si>
  <si>
    <t xml:space="preserve">Cân PT điện tử (3số lẻ) Hãng Ohaus SX </t>
  </si>
  <si>
    <t>TB chia mẫu dạng hộp Hãng Seeduro USA</t>
  </si>
  <si>
    <t>Cân phân tích điện tử (4 số lẻ)</t>
  </si>
  <si>
    <t xml:space="preserve">Máy lắc ngang </t>
  </si>
  <si>
    <t>Máy đo độ ngũ cốc do Nhật sản xuất</t>
  </si>
  <si>
    <t xml:space="preserve">Ổn áp </t>
  </si>
  <si>
    <t>Kệ inox</t>
  </si>
  <si>
    <t>I.2</t>
  </si>
  <si>
    <t>Trạm Kỹ thuật Nông nghiệp khu vực Phú Tân</t>
  </si>
  <si>
    <t>Tủ lạnh TOSHIBA
 M35VDV, 305 lít</t>
  </si>
  <si>
    <t>I.3</t>
  </si>
  <si>
    <t>Trạm  Kỹ thuật Nông nghiệp khu vực Chợ Mới</t>
  </si>
  <si>
    <t xml:space="preserve">Máy lạnh Toshiba 1.5HP </t>
  </si>
  <si>
    <t xml:space="preserve">Máy vi tính để bàn FPT Elead </t>
  </si>
  <si>
    <t xml:space="preserve">Máy vi tính xách tay Asus P1440F </t>
  </si>
  <si>
    <t>I.4</t>
  </si>
  <si>
    <t>Trạm Kỹ thuật Nông nghiệp Khu vực An Châu</t>
  </si>
  <si>
    <t>Bộ máy vi tính HP 202G1</t>
  </si>
  <si>
    <t>Chi cục Trồng trọt và Bảo vệ thực vật</t>
  </si>
  <si>
    <t>Bộ máy vi tính Dell Vostro
3000MT Core 13</t>
  </si>
  <si>
    <t>I.5</t>
  </si>
  <si>
    <t>Trạm Kỹ thuật Nông nghiệp Khu vực An Phú</t>
  </si>
  <si>
    <t>Bộ máy vi tính để bàn FPT</t>
  </si>
  <si>
    <t>I.6</t>
  </si>
  <si>
    <t>Trạm Kỹ thuật Nông nghiệp Khu vực Tân Châu</t>
  </si>
  <si>
    <t>Máy tính để bàn Intel Core 2030</t>
  </si>
  <si>
    <t>I.7</t>
  </si>
  <si>
    <t>Trạm Kỹ Thuật Nông Nghiệp Khu Vực Thoại Sơn</t>
  </si>
  <si>
    <t>Máy vi tính HP 
Compaq DX-7510 MM</t>
  </si>
  <si>
    <t>II</t>
  </si>
  <si>
    <t>Công cụ, dụng cụ</t>
  </si>
  <si>
    <t>II.1</t>
  </si>
  <si>
    <t>Văn phòng TT Khuyến nông, số 4 Nguyễn Du, P. Long Xuyên, tỉnh An Giang</t>
  </si>
  <si>
    <t>Màn hình máy tính</t>
  </si>
  <si>
    <t>CPU</t>
  </si>
  <si>
    <t>Máy vi tính điều khiển thiết bị phân tích</t>
  </si>
  <si>
    <t>Két sắt</t>
  </si>
  <si>
    <t xml:space="preserve">Máy in </t>
  </si>
  <si>
    <t>Máy in văn phòng</t>
  </si>
  <si>
    <t>Máy in kết nối thiết bị phân tích</t>
  </si>
  <si>
    <t>Máy in</t>
  </si>
  <si>
    <t>-</t>
  </si>
  <si>
    <t>Giá đựng mẫu</t>
  </si>
  <si>
    <t>Máy tạo ẩm</t>
  </si>
  <si>
    <t xml:space="preserve">Máy đo độ ẩm/nhiệt độ hiện số cầm tay </t>
  </si>
  <si>
    <t>Bàn phân tích mẫu có đèn Hãng Seedburo USA</t>
  </si>
  <si>
    <t>Đèn soi hạt có kính lúp Hãng Seedburo USA</t>
  </si>
  <si>
    <t>Cân kỹ thuật (1 số lẻ) Hãng Ohaus SX</t>
  </si>
  <si>
    <t>Máy đo ẩm độ nhanh Model F511 (KETT)</t>
  </si>
  <si>
    <t>Máy đo độ pH cầm tay</t>
  </si>
  <si>
    <t>Máy đếm nhớ cầm tay Hãng Cole-Parmer USA</t>
  </si>
  <si>
    <t>Giá ủ mẫu inox</t>
  </si>
  <si>
    <t>Bàn phân tích hạt inox VNSX</t>
  </si>
  <si>
    <t>Bàn inox</t>
  </si>
  <si>
    <t>Bàn inox kính</t>
  </si>
  <si>
    <t>Bàn kính</t>
  </si>
  <si>
    <t>Bàn làm việc (inox)</t>
  </si>
  <si>
    <t>Tủ sắt đựng hồ sơ</t>
  </si>
  <si>
    <t>Đĩa Petri thủy tinh Đức SX</t>
  </si>
  <si>
    <t>Cân cơ kỹ thuật hãng Ohaus USA SX</t>
  </si>
  <si>
    <t>Tủ đựng mẫu chuẩn bằng nhôm do VN SX</t>
  </si>
  <si>
    <t>Ray nghiền mẫu 4mm</t>
  </si>
  <si>
    <t>Khay đựng mẫu  inox VNSX</t>
  </si>
  <si>
    <t>Cân kỹ thuật 2 số lẻ</t>
  </si>
  <si>
    <t>Máy nước uống nóng lạnh Sanaky</t>
  </si>
  <si>
    <t>Máy nước uống nóng lạnh ALASKA</t>
  </si>
  <si>
    <t>Tủ lạnh mini Sanyo</t>
  </si>
  <si>
    <t>Tủ lạnh Sanyo 50L</t>
  </si>
  <si>
    <t>Kiềm niêm phong kiêm loại Đài Loan SX</t>
  </si>
  <si>
    <t>Ghế sắt</t>
  </si>
  <si>
    <t>Máy tích điện</t>
  </si>
  <si>
    <t>Bình Ắc quy</t>
  </si>
  <si>
    <t>Bình chữa cháy</t>
  </si>
  <si>
    <t>Kệ bàn sắt để thiết bị phân tích (đi cùng với thiết bị)</t>
  </si>
  <si>
    <t>Bàn đặt thiết bị phân tích ẩm độ</t>
  </si>
  <si>
    <t>Bàn dài thanh lý mẫu</t>
  </si>
  <si>
    <t>Ghế inox</t>
  </si>
  <si>
    <t xml:space="preserve">Tủ đựng hồ sơ </t>
  </si>
  <si>
    <t>Tủ đựng hồ sơ</t>
  </si>
  <si>
    <t>Tủ đựng hồ sơ (nhôm kính)</t>
  </si>
  <si>
    <t xml:space="preserve">Bàn làm việc </t>
  </si>
  <si>
    <t>Bàn làm việc</t>
  </si>
  <si>
    <t>Bàn tiếp khách (inox kính)</t>
  </si>
  <si>
    <t>Ghế ngồi (inox)</t>
  </si>
  <si>
    <t xml:space="preserve">Ti vi </t>
  </si>
  <si>
    <t xml:space="preserve">Máy tuốt lúa </t>
  </si>
  <si>
    <t>Kinh hiển vi</t>
  </si>
  <si>
    <t xml:space="preserve">Kinh lúp </t>
  </si>
  <si>
    <t xml:space="preserve">Loa Seasonal </t>
  </si>
  <si>
    <t>Màn chiếu</t>
  </si>
  <si>
    <t>Máy chụp hình</t>
  </si>
  <si>
    <t xml:space="preserve">Máy chụp hình </t>
  </si>
  <si>
    <t xml:space="preserve">Cân điện tử </t>
  </si>
  <si>
    <t>II.2</t>
  </si>
  <si>
    <t>Trạm Kỹ thuật Nông nghiệp Khu vực Long Xuyên</t>
  </si>
  <si>
    <t>Máy in Canon</t>
  </si>
  <si>
    <t>2018</t>
  </si>
  <si>
    <t>Bộ máy tính</t>
  </si>
  <si>
    <t xml:space="preserve">Cân trọng lượng </t>
  </si>
  <si>
    <t>Máy Scan</t>
  </si>
  <si>
    <t>Máy vi tính intel 4  2.8 Ghz</t>
  </si>
  <si>
    <t>Máy vi tính  MB Giga H81M-DS2</t>
  </si>
  <si>
    <t>2016</t>
  </si>
  <si>
    <t xml:space="preserve">Máy vi tính AOC </t>
  </si>
  <si>
    <t>Máy vi tính E5500</t>
  </si>
  <si>
    <t>Máy vi tính Dualcore G 860-3.0 GPU 850/1100MHz, 3MB L2 Cache</t>
  </si>
  <si>
    <t>Máy in Canon MF D520</t>
  </si>
  <si>
    <t>Máy fax Panasonic KXFP 422CX-BH</t>
  </si>
  <si>
    <t>Tủ lạnh Hitachi</t>
  </si>
  <si>
    <t>Tủ ướp Sanaky3500</t>
  </si>
  <si>
    <t>Tủ tole lưu hồ sơ (1 cánh+5 ngăn)</t>
  </si>
  <si>
    <t>Máy phun hóa chất tiêu độc F-768</t>
  </si>
  <si>
    <t>Máy in Canon LBP113W</t>
  </si>
  <si>
    <t>Máy vi tính Intel</t>
  </si>
  <si>
    <t>Tủ hồ sơ Tol</t>
  </si>
  <si>
    <t>Máy in Canon 2900</t>
  </si>
  <si>
    <t>Máy in Canon 3300</t>
  </si>
  <si>
    <t>2017</t>
  </si>
  <si>
    <t>II.3</t>
  </si>
  <si>
    <t>Trạm Kỹ thuật Nông nghiệp khu vực Châu Đốc</t>
  </si>
  <si>
    <t>Máy phun xịt tiêu độc (Kho)</t>
  </si>
  <si>
    <t>Máy vi tính để bàn CP3</t>
  </si>
  <si>
    <t>Máy in Canon LBP - 113W</t>
  </si>
  <si>
    <t>Máy in Canon LBP 1120 (phòng Trưởng Trạm)</t>
  </si>
  <si>
    <t>Máy fax Panasonic KX FL 386 Phòng Trưởng Trạm)</t>
  </si>
  <si>
    <t>Máy lạnh Sanjo (phòng Kế Toán)</t>
  </si>
  <si>
    <t>Máy lạnh Mishubishi (phòng Trưởng Trạm)</t>
  </si>
  <si>
    <t>Máy lạnh Mishubishi (phòng Họp)</t>
  </si>
  <si>
    <t>Máy lạnh Darkin TTKD25 GVM/RKD 25 (Kho)</t>
  </si>
  <si>
    <t>Máy phun hóa chất tiêu độc (Tầng trệt)</t>
  </si>
  <si>
    <t>Máy in (T06005006-483)</t>
  </si>
  <si>
    <t>Máy in T06005006-331</t>
  </si>
  <si>
    <t>Máy in (T06005006-326)</t>
  </si>
  <si>
    <t>Loa Portable (T06005006-845)</t>
  </si>
  <si>
    <t xml:space="preserve">Bàn họp (kiếng) </t>
  </si>
  <si>
    <t>Máy chụp hình Cannon (T06005006-848)</t>
  </si>
  <si>
    <t>II.4</t>
  </si>
  <si>
    <t>Máy in Brother HL - L2321D</t>
  </si>
  <si>
    <t>Máy tính Intel G3450</t>
  </si>
  <si>
    <t>Máy tính bộ Dual Core E 5300</t>
  </si>
  <si>
    <t>Máy vi tính Dualcore G 860-3.0 GPU 850/1100MHz, 
3MB L2 Cache</t>
  </si>
  <si>
    <t>bộ</t>
  </si>
  <si>
    <t>Máy ảnh KTS Sony</t>
  </si>
  <si>
    <t>Tủ lạnh SamSung RT - 18 FS</t>
  </si>
  <si>
    <t>Tủ ướp ALASKA 210</t>
  </si>
  <si>
    <t>Tủ lạnh Sanyo SR-14CD, 220 lít</t>
  </si>
  <si>
    <t>Máy in HP LASERJET P2035</t>
  </si>
  <si>
    <t>Máy Fax PANASONIC KX - FP701CX</t>
  </si>
  <si>
    <t>Tủ hồ sơ ( 3 ngăn đứng )</t>
  </si>
  <si>
    <t>Loa Portable</t>
  </si>
  <si>
    <t>II.5</t>
  </si>
  <si>
    <t>Trạm Kỹ thuật Nông nghiệp Khu vực Tịnh Biên</t>
  </si>
  <si>
    <t>Máy vi tính tinh thể lỏng LG</t>
  </si>
  <si>
    <t>Máy vi tính Intel Duol Core E</t>
  </si>
  <si>
    <t>Máy vi tính SamSung</t>
  </si>
  <si>
    <t>Máy vi tính</t>
  </si>
  <si>
    <t>Máy in HP Laserjet 1020</t>
  </si>
  <si>
    <t>Máy in Canon Laser LBP 1120</t>
  </si>
  <si>
    <t>Máy in Canon Laser LBP 1210</t>
  </si>
  <si>
    <t>Máy in Canon LBP 2900</t>
  </si>
  <si>
    <t>Máy in Canon MF 4820D</t>
  </si>
  <si>
    <t>Máy Fax Panasionic</t>
  </si>
  <si>
    <t>Máy Fax Panasonic KX-FL422</t>
  </si>
  <si>
    <t>Tủ lạnh SANAKY</t>
  </si>
  <si>
    <t>Tủ lạnh TOSIBA 180 lít</t>
  </si>
  <si>
    <t>Tủ Hồ sơ tol</t>
  </si>
  <si>
    <t xml:space="preserve">Ghế xếp </t>
  </si>
  <si>
    <t>Kệ trưng bày tài liệu</t>
  </si>
  <si>
    <t xml:space="preserve">Quạt đứng </t>
  </si>
  <si>
    <t>Quạt đứng</t>
  </si>
  <si>
    <t>Loa phóng thanh</t>
  </si>
  <si>
    <t>Ổn áp</t>
  </si>
  <si>
    <t>II.6</t>
  </si>
  <si>
    <t>TrạmKỹ thuật Nông nghiệp Khu vực Chợ Mới</t>
  </si>
  <si>
    <t>Máy tính bộ</t>
  </si>
  <si>
    <t>Máy tính để bàn 1</t>
  </si>
  <si>
    <t>Máy tính để bàn 2</t>
  </si>
  <si>
    <t>Bàn  làm việc (nhôm)</t>
  </si>
  <si>
    <t>2008</t>
  </si>
  <si>
    <t>Cân trọng lượng</t>
  </si>
  <si>
    <t>2010</t>
  </si>
  <si>
    <t>Loa Toa corporation</t>
  </si>
  <si>
    <t>Máy Fax</t>
  </si>
  <si>
    <t xml:space="preserve">Máy Fax </t>
  </si>
  <si>
    <t>Máy fax PANASONIC KXF1422</t>
  </si>
  <si>
    <t>2009</t>
  </si>
  <si>
    <t>Máy in canon</t>
  </si>
  <si>
    <t>Máy in Canon Laser Jet 1020</t>
  </si>
  <si>
    <t>2006</t>
  </si>
  <si>
    <t>Máy in Canon LBP 113W</t>
  </si>
  <si>
    <t>2019</t>
  </si>
  <si>
    <t>Máy in CANON MF 215</t>
  </si>
  <si>
    <t>Máy nước uống</t>
  </si>
  <si>
    <t xml:space="preserve">Máy phun xịt tiêu độc </t>
  </si>
  <si>
    <t>Máy phun xịt tiêu độc Kawamega Honda 25 lít</t>
  </si>
  <si>
    <t>2021</t>
  </si>
  <si>
    <t>Máy Seasonal</t>
  </si>
  <si>
    <t>Máy vi tính ASUS</t>
  </si>
  <si>
    <t>Máy vi tính LG</t>
  </si>
  <si>
    <t>Máy vi tính SAMSUNG</t>
  </si>
  <si>
    <t>Ổn áp LiOA</t>
  </si>
  <si>
    <t>Tủ lạnh SAMSUNG</t>
  </si>
  <si>
    <t>Tủ ướp PANASONIC</t>
  </si>
  <si>
    <t>II.7</t>
  </si>
  <si>
    <t>Trạm Kỹ thuật Nông nghiệp Khu vực Châu Phú</t>
  </si>
  <si>
    <t>Máy vi tính Samsum</t>
  </si>
  <si>
    <t>Máy in HP2035</t>
  </si>
  <si>
    <t>Máy in canon D520</t>
  </si>
  <si>
    <t xml:space="preserve">Cái </t>
  </si>
  <si>
    <t>Máy ảnh KTS
(sony DSC - W150)</t>
  </si>
  <si>
    <t>Tủ mát alaska</t>
  </si>
  <si>
    <t xml:space="preserve">Tủ Tol sắt </t>
  </si>
  <si>
    <t>Máy vi tính để bàn LG</t>
  </si>
  <si>
    <t>Tủ đựng hồ sơ (nhôm)</t>
  </si>
  <si>
    <t>Máy chụp ảnh</t>
  </si>
  <si>
    <t>Máy vi tính để bàn CP1</t>
  </si>
  <si>
    <t>Máy vi tính để bàn CP4</t>
  </si>
  <si>
    <t>Máy vi tính để bàn CP6</t>
  </si>
  <si>
    <t>Tủ hồ sơ</t>
  </si>
  <si>
    <t>II.8</t>
  </si>
  <si>
    <t>Ghế xếp</t>
  </si>
  <si>
    <t>Dàn máy vi tính Inter G3450</t>
  </si>
  <si>
    <t>Dàn máy vi tính Dualcore G860</t>
  </si>
  <si>
    <t xml:space="preserve">Bộ máy vi tính E5300 </t>
  </si>
  <si>
    <t xml:space="preserve">Máy in Canon MF 221D </t>
  </si>
  <si>
    <t xml:space="preserve">Máy in HP Laser 1020 </t>
  </si>
  <si>
    <t xml:space="preserve">Máy fax Laser Panasonic KXFP 422 CX-BH </t>
  </si>
  <si>
    <t xml:space="preserve">Máy in Canon 2900 </t>
  </si>
  <si>
    <t xml:space="preserve">Máy in HP 2035 </t>
  </si>
  <si>
    <t>Tủ lạnh Panasonic 306l</t>
  </si>
  <si>
    <t xml:space="preserve">Tủ ướp Alaska 260 </t>
  </si>
  <si>
    <t xml:space="preserve">Ghế inox 17 cái </t>
  </si>
  <si>
    <t xml:space="preserve">Tủ hồ sơ sắt 02 cánh 1,2m x 1,8m </t>
  </si>
  <si>
    <t xml:space="preserve">Máy phun có động cơ 02 cái </t>
  </si>
  <si>
    <t xml:space="preserve">Máy phun có động cơ </t>
  </si>
  <si>
    <t xml:space="preserve">Tủ lạnh National B221M </t>
  </si>
  <si>
    <t xml:space="preserve">Bộ bàn kiếng 90 x 1,8m </t>
  </si>
  <si>
    <t xml:space="preserve">Tủ hồ sơ sắt 02 cánh 1m x 1,5m </t>
  </si>
  <si>
    <t>Tủ hồ sơ sắt 02 cánh 1,2m x 1,8m</t>
  </si>
  <si>
    <t xml:space="preserve">Tủ hồ sơ sắt </t>
  </si>
  <si>
    <t>Máy phun Kawamega tiêu độc</t>
  </si>
  <si>
    <t>Kệ sắt</t>
  </si>
  <si>
    <t>Máy nước uống nóng lạnh Sharp</t>
  </si>
  <si>
    <t>II.9</t>
  </si>
  <si>
    <t>Tủ lạnh Sanyo</t>
  </si>
  <si>
    <t>Máy in Canon 113WW</t>
  </si>
  <si>
    <t>Bàn, ghế làm việc 01</t>
  </si>
  <si>
    <t>Bàn, ghế làm việc 02</t>
  </si>
  <si>
    <t>Tủ sắt</t>
  </si>
  <si>
    <t>Máy vi tính Ap1</t>
  </si>
  <si>
    <t>Máy vi tính Ap2</t>
  </si>
  <si>
    <t>Tủ đựng hồ sơ (AP-2009)</t>
  </si>
  <si>
    <t>Bàn làm việc (AP-2009)</t>
  </si>
  <si>
    <t>Bàn họp (AP-2012)</t>
  </si>
  <si>
    <t>Ghế nhựa</t>
  </si>
  <si>
    <t xml:space="preserve">Ghế xoay </t>
  </si>
  <si>
    <t>Cân trọng lượng (AP-2014)</t>
  </si>
  <si>
    <t>Ghế xếp Inox</t>
  </si>
  <si>
    <t>12/2021</t>
  </si>
  <si>
    <t xml:space="preserve">Bộ máy vi tính AOC 14 inch </t>
  </si>
  <si>
    <t xml:space="preserve">Bộ máy vi tính Enjoy </t>
  </si>
  <si>
    <t xml:space="preserve">Máy in HP Laser Jet  2035 </t>
  </si>
  <si>
    <t xml:space="preserve">Tủ kiếng nhôm nhỏ </t>
  </si>
  <si>
    <t>Máy in Canon MFD 520</t>
  </si>
  <si>
    <t>Bàn tiểu phẩu Inox</t>
  </si>
  <si>
    <t>Máy fax Laser Panasonic KXFP 422 CX-BH</t>
  </si>
  <si>
    <t xml:space="preserve">Máy in Canon MF 215 </t>
  </si>
  <si>
    <t>II.10</t>
  </si>
  <si>
    <t>Trạm Kỹ thuật Nông nghiệp khu vực Thoại Sơn</t>
  </si>
  <si>
    <t xml:space="preserve">Máy vi tính </t>
  </si>
  <si>
    <t>Máy vi tính TS2</t>
  </si>
  <si>
    <t>Máy in Canon MF220</t>
  </si>
  <si>
    <t>Bộ bàn ghế làm việc</t>
  </si>
  <si>
    <t>Tủ hồ sơ tol</t>
  </si>
  <si>
    <t>Máy tính Core 2 Dual E2 180 2.0GHZ</t>
  </si>
  <si>
    <t>Máy tính Intel Pentium Dual core E5300</t>
  </si>
  <si>
    <t>Máy vi tính Intel G3450</t>
  </si>
  <si>
    <t>Máy scan Canon LIDE 400</t>
  </si>
  <si>
    <t>Máy fax  KX-F402</t>
  </si>
  <si>
    <t>Máy fax  KX-FM 836 CX</t>
  </si>
  <si>
    <t>Máy ảnh KTS Sony DSC-S2000/B</t>
  </si>
  <si>
    <t xml:space="preserve">Tủ lạnh Samsung RT-18FS </t>
  </si>
  <si>
    <t xml:space="preserve">Ghế inox </t>
  </si>
  <si>
    <t>Máy phun hoá chất tiêu độc F-768</t>
  </si>
  <si>
    <t>II.11</t>
  </si>
  <si>
    <t>Trạm Kỹ thuật Nông nghiệp Khu vực Tri Tôn</t>
  </si>
  <si>
    <t>Máy in HP laser Jet 2035</t>
  </si>
  <si>
    <t>Tủ mát LC 300P</t>
  </si>
  <si>
    <t>Tủ tole đựng hồ sơ</t>
  </si>
  <si>
    <t>Máy in Canon LBP 162W</t>
  </si>
  <si>
    <t>Máy đo độ ẩm</t>
  </si>
  <si>
    <t>Trung tâm
 Khuyến nông</t>
  </si>
  <si>
    <t>Loa</t>
  </si>
  <si>
    <t>Má́y Fax</t>
  </si>
  <si>
    <t>Máy lạnh National</t>
  </si>
  <si>
    <t>II.12</t>
  </si>
  <si>
    <t>Trạm Kỹ thuật Nông nghiệp khu vực Tân Châu</t>
  </si>
  <si>
    <t>Bộ máy vi tính để bàn (TKN.TC)</t>
  </si>
  <si>
    <t>Máy Scanner ( TC -2002)</t>
  </si>
  <si>
    <t>Máy ảnh KTS (TC-2006)</t>
  </si>
  <si>
    <t>Loa Portable P.A (TC-2013)</t>
  </si>
  <si>
    <t>Ổn áp (TC-2008)</t>
  </si>
  <si>
    <t>Máy in (TC-2013)</t>
  </si>
  <si>
    <t>Cân trọng lương (TC-2014)</t>
  </si>
  <si>
    <t>Màn chiếu (TC-2014)</t>
  </si>
  <si>
    <t>Máy Scan Canon 400 (TC)</t>
  </si>
  <si>
    <t>Loa Sansui 2T</t>
  </si>
  <si>
    <t>Máy tính để bàn</t>
  </si>
  <si>
    <t>Máy Fax HP M127FN</t>
  </si>
  <si>
    <t>Máy in Canon LBP - 2900</t>
  </si>
  <si>
    <t>Máy vi tính Master</t>
  </si>
  <si>
    <t>Máy in Canon Brother 7060D</t>
  </si>
  <si>
    <t>Máy Scan Canon LIDE 400</t>
  </si>
  <si>
    <t>Tủ nhôm</t>
  </si>
  <si>
    <t>Tủ hồ sơ (tủ nhôm)</t>
  </si>
  <si>
    <t>Máy phun hóa chất tiêu độc</t>
  </si>
  <si>
    <t>Máy phun hóa chất tiêu độcF-768</t>
  </si>
  <si>
    <t>Máy vi tính ( Tuyền) TC1</t>
  </si>
  <si>
    <t>Máy vi tính (Khoa) TC2</t>
  </si>
  <si>
    <t>Máy in HP 1212NF</t>
  </si>
  <si>
    <t>TỔNG CỘNG</t>
  </si>
  <si>
    <t>Chi cục
 Thủy lợi</t>
  </si>
  <si>
    <t>Chi cục Chăn nuôi, Thú y và Thủy sản</t>
  </si>
  <si>
    <t>Trung tâm
 Kỹ thuật - Dịch vụ Nông nghiệp</t>
  </si>
  <si>
    <t>(Đính kèm theo Thông báo số 08./TB-TTKN ngày 29 tháng 01 năm 2026 của Trung tâm Khuyến nông)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</si>
</sst>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_(* #,##0.00_);_(* \(#,##0.00\);_(* &quot;-&quot;??_);_(@_)"/>
    <numFmt numFmtId="165" formatCode="#,##0;\(#,##0\);&quot;&quot;;&quot;&quot;"/>
    <numFmt numFmtId="166" formatCode="_(* #,##0_);_(* \(#,##0\);_(* &quot;-&quot;??_);_(@_)"/>
    <numFmt numFmtId="167" formatCode="#,##0;\(#,##0\);"/>
    <numFmt numFmtId="168" formatCode="[$-1042A]#,##0;\-#,##0;&quot;&quot;"/>
    <numFmt numFmtId="169" formatCode="[$-1042A]#,##0;\-#,##0"/>
    <numFmt numFmtId="170" formatCode="#,##0;[Red]#,##0"/>
    <numFmt numFmtId="171" formatCode="#,###;\(#,###\);&quot;&quot;;&quot;&quot;"/>
    <numFmt numFmtId="172" formatCode="[$-1042A]#,##0;\(#,##0\);&quot;&quot;"/>
  </numFmts>
  <fonts count="17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13"/>
      <color theme="1"/>
      <name val="Times New Roman"/>
      <family val="1"/>
    </font>
    <font>
      <sz val="11"/>
      <name val="Times New Roman"/>
      <family val="1"/>
    </font>
    <font>
      <i/>
      <sz val="11"/>
      <color theme="1"/>
      <name val="Times New Roman"/>
      <family val="1"/>
    </font>
    <font>
      <b/>
      <i/>
      <sz val="13"/>
      <color theme="1"/>
      <name val="Times New Roman"/>
      <family val="1"/>
    </font>
    <font>
      <b/>
      <sz val="11"/>
      <name val="Times New Roman"/>
      <family val="1"/>
    </font>
    <font>
      <sz val="11"/>
      <color theme="1"/>
      <name val="Arial"/>
      <family val="2"/>
      <charset val="163"/>
      <scheme val="minor"/>
    </font>
    <font>
      <b/>
      <sz val="11"/>
      <color theme="0"/>
      <name val="Times New Roman"/>
      <family val="1"/>
    </font>
    <font>
      <sz val="11"/>
      <color rgb="FF000000"/>
      <name val="Times New Roman"/>
      <family val="1"/>
    </font>
    <font>
      <sz val="11"/>
      <color theme="0"/>
      <name val="Times New Roman"/>
      <family val="1"/>
    </font>
    <font>
      <sz val="10"/>
      <name val="Arial"/>
      <family val="2"/>
      <charset val="163"/>
    </font>
    <font>
      <b/>
      <sz val="11"/>
      <color theme="1"/>
      <name val="Times New Roman"/>
      <family val="1"/>
    </font>
    <font>
      <sz val="12"/>
      <name val="VNI-Times"/>
    </font>
    <font>
      <sz val="11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charset val="163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1">
    <xf numFmtId="0" fontId="0" fillId="0" borderId="0"/>
    <xf numFmtId="164" fontId="1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11" fillId="0" borderId="0"/>
    <xf numFmtId="0" fontId="13" fillId="0" borderId="0"/>
    <xf numFmtId="0" fontId="7" fillId="0" borderId="0"/>
    <xf numFmtId="0" fontId="15" fillId="0" borderId="0"/>
    <xf numFmtId="164" fontId="13" fillId="0" borderId="0" applyFont="0" applyFill="0" applyBorder="0" applyAlignment="0" applyProtection="0"/>
    <xf numFmtId="0" fontId="7" fillId="0" borderId="0"/>
    <xf numFmtId="0" fontId="16" fillId="0" borderId="0">
      <protection locked="0"/>
    </xf>
  </cellStyleXfs>
  <cellXfs count="257">
    <xf numFmtId="0" fontId="0" fillId="0" borderId="0" xfId="0"/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/>
    </xf>
    <xf numFmtId="49" fontId="6" fillId="0" borderId="1" xfId="2" applyNumberFormat="1" applyFont="1" applyBorder="1" applyAlignment="1">
      <alignment horizontal="center" vertical="center"/>
    </xf>
    <xf numFmtId="3" fontId="6" fillId="0" borderId="1" xfId="0" quotePrefix="1" applyNumberFormat="1" applyFont="1" applyBorder="1" applyAlignment="1">
      <alignment horizontal="center" vertical="center"/>
    </xf>
    <xf numFmtId="49" fontId="6" fillId="0" borderId="1" xfId="2" applyNumberFormat="1" applyFont="1" applyBorder="1" applyAlignment="1">
      <alignment vertical="center" wrapText="1"/>
    </xf>
    <xf numFmtId="3" fontId="6" fillId="0" borderId="1" xfId="0" quotePrefix="1" applyNumberFormat="1" applyFont="1" applyBorder="1" applyAlignment="1">
      <alignment horizontal="right" vertical="center"/>
    </xf>
    <xf numFmtId="49" fontId="6" fillId="0" borderId="1" xfId="2" applyNumberFormat="1" applyFont="1" applyBorder="1" applyAlignment="1">
      <alignment horizontal="right" vertical="center"/>
    </xf>
    <xf numFmtId="49" fontId="6" fillId="0" borderId="1" xfId="2" applyNumberFormat="1" applyFont="1" applyBorder="1" applyAlignment="1">
      <alignment vertical="center"/>
    </xf>
    <xf numFmtId="49" fontId="3" fillId="0" borderId="1" xfId="0" applyNumberFormat="1" applyFont="1" applyBorder="1" applyAlignment="1">
      <alignment horizontal="left" vertical="center" wrapText="1" readingOrder="1"/>
    </xf>
    <xf numFmtId="49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 readingOrder="1"/>
    </xf>
    <xf numFmtId="165" fontId="3" fillId="0" borderId="1" xfId="0" applyNumberFormat="1" applyFont="1" applyBorder="1" applyAlignment="1">
      <alignment horizontal="right" vertical="center" wrapText="1"/>
    </xf>
    <xf numFmtId="3" fontId="3" fillId="0" borderId="1" xfId="0" applyNumberFormat="1" applyFont="1" applyBorder="1" applyAlignment="1">
      <alignment horizontal="right" vertical="center" wrapText="1"/>
    </xf>
    <xf numFmtId="3" fontId="3" fillId="0" borderId="1" xfId="0" quotePrefix="1" applyNumberFormat="1" applyFont="1" applyBorder="1" applyAlignment="1">
      <alignment horizontal="right" vertical="center" wrapText="1"/>
    </xf>
    <xf numFmtId="0" fontId="3" fillId="0" borderId="1" xfId="0" applyFont="1" applyBorder="1" applyAlignment="1" applyProtection="1">
      <alignment horizontal="left" vertical="center" wrapText="1" readingOrder="1"/>
      <protection locked="0"/>
    </xf>
    <xf numFmtId="0" fontId="3" fillId="0" borderId="1" xfId="0" applyFont="1" applyBorder="1" applyAlignment="1">
      <alignment horizontal="center" vertical="center"/>
    </xf>
    <xf numFmtId="14" fontId="3" fillId="0" borderId="1" xfId="0" quotePrefix="1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right" vertical="center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right" vertical="center" wrapText="1" readingOrder="1"/>
    </xf>
    <xf numFmtId="3" fontId="3" fillId="0" borderId="1" xfId="1" applyNumberFormat="1" applyFont="1" applyFill="1" applyBorder="1" applyAlignment="1">
      <alignment horizontal="right" vertical="center" wrapText="1" readingOrder="1"/>
    </xf>
    <xf numFmtId="49" fontId="3" fillId="0" borderId="1" xfId="0" applyNumberFormat="1" applyFont="1" applyBorder="1" applyAlignment="1" applyProtection="1">
      <alignment horizontal="left" vertical="center" wrapText="1" readingOrder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3" fontId="3" fillId="0" borderId="1" xfId="0" applyNumberFormat="1" applyFont="1" applyBorder="1" applyAlignment="1" applyProtection="1">
      <alignment horizontal="right" vertical="center" wrapText="1" readingOrder="1"/>
      <protection locked="0"/>
    </xf>
    <xf numFmtId="0" fontId="6" fillId="0" borderId="0" xfId="0" applyFont="1" applyAlignment="1">
      <alignment vertical="center"/>
    </xf>
    <xf numFmtId="0" fontId="3" fillId="0" borderId="1" xfId="0" applyFont="1" applyBorder="1" applyAlignment="1" applyProtection="1">
      <alignment horizontal="center" vertical="center" wrapText="1" readingOrder="1"/>
      <protection locked="0"/>
    </xf>
    <xf numFmtId="3" fontId="3" fillId="0" borderId="1" xfId="0" applyNumberFormat="1" applyFont="1" applyBorder="1" applyAlignment="1">
      <alignment horizontal="right" vertical="center"/>
    </xf>
    <xf numFmtId="3" fontId="6" fillId="0" borderId="1" xfId="2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justify" wrapText="1"/>
    </xf>
    <xf numFmtId="0" fontId="6" fillId="0" borderId="1" xfId="0" applyFont="1" applyBorder="1" applyAlignment="1">
      <alignment vertical="center"/>
    </xf>
    <xf numFmtId="3" fontId="6" fillId="0" borderId="1" xfId="2" applyNumberFormat="1" applyFont="1" applyBorder="1" applyAlignment="1">
      <alignment horizontal="right" vertical="center"/>
    </xf>
    <xf numFmtId="0" fontId="6" fillId="0" borderId="1" xfId="2" applyFont="1" applyBorder="1" applyAlignment="1">
      <alignment horizontal="center" vertical="center"/>
    </xf>
    <xf numFmtId="0" fontId="6" fillId="0" borderId="1" xfId="2" applyFont="1" applyBorder="1" applyAlignment="1">
      <alignment vertical="center"/>
    </xf>
    <xf numFmtId="3" fontId="8" fillId="0" borderId="1" xfId="2" applyNumberFormat="1" applyFont="1" applyBorder="1" applyAlignment="1">
      <alignment horizontal="center" vertical="center"/>
    </xf>
    <xf numFmtId="0" fontId="8" fillId="0" borderId="1" xfId="2" applyFont="1" applyBorder="1" applyAlignment="1">
      <alignment vertical="center"/>
    </xf>
    <xf numFmtId="3" fontId="8" fillId="0" borderId="1" xfId="2" applyNumberFormat="1" applyFont="1" applyBorder="1" applyAlignment="1">
      <alignment horizontal="right" vertical="center"/>
    </xf>
    <xf numFmtId="0" fontId="8" fillId="0" borderId="1" xfId="2" applyFont="1" applyBorder="1" applyAlignment="1">
      <alignment horizontal="right" vertical="center"/>
    </xf>
    <xf numFmtId="0" fontId="3" fillId="0" borderId="1" xfId="2" applyFont="1" applyBorder="1" applyAlignment="1">
      <alignment horizontal="center" vertical="center"/>
    </xf>
    <xf numFmtId="0" fontId="9" fillId="2" borderId="1" xfId="2" applyFont="1" applyFill="1" applyBorder="1" applyAlignment="1">
      <alignment horizontal="center" vertical="center" wrapText="1"/>
    </xf>
    <xf numFmtId="0" fontId="9" fillId="2" borderId="1" xfId="2" applyFont="1" applyFill="1" applyBorder="1" applyAlignment="1">
      <alignment horizontal="left" vertical="center" wrapText="1"/>
    </xf>
    <xf numFmtId="3" fontId="9" fillId="2" borderId="1" xfId="2" applyNumberFormat="1" applyFont="1" applyFill="1" applyBorder="1" applyAlignment="1">
      <alignment horizontal="right" vertical="center" wrapText="1"/>
    </xf>
    <xf numFmtId="0" fontId="9" fillId="2" borderId="1" xfId="2" applyFont="1" applyFill="1" applyBorder="1" applyAlignment="1">
      <alignment horizontal="right" vertical="center" wrapText="1"/>
    </xf>
    <xf numFmtId="3" fontId="3" fillId="0" borderId="1" xfId="2" applyNumberFormat="1" applyFont="1" applyBorder="1" applyAlignment="1">
      <alignment horizontal="right" vertical="center" wrapText="1"/>
    </xf>
    <xf numFmtId="0" fontId="10" fillId="0" borderId="1" xfId="2" applyFont="1" applyBorder="1" applyAlignment="1">
      <alignment horizontal="center" vertical="center" wrapText="1"/>
    </xf>
    <xf numFmtId="0" fontId="9" fillId="2" borderId="1" xfId="2" applyFont="1" applyFill="1" applyBorder="1" applyAlignment="1">
      <alignment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vertical="center" wrapText="1"/>
    </xf>
    <xf numFmtId="3" fontId="3" fillId="2" borderId="1" xfId="2" applyNumberFormat="1" applyFont="1" applyFill="1" applyBorder="1" applyAlignment="1">
      <alignment horizontal="right" vertical="center" wrapText="1"/>
    </xf>
    <xf numFmtId="0" fontId="3" fillId="2" borderId="1" xfId="2" applyFont="1" applyFill="1" applyBorder="1" applyAlignment="1">
      <alignment horizontal="right" vertical="center" wrapText="1"/>
    </xf>
    <xf numFmtId="0" fontId="8" fillId="3" borderId="1" xfId="2" applyFont="1" applyFill="1" applyBorder="1" applyAlignment="1">
      <alignment horizontal="center" vertical="center"/>
    </xf>
    <xf numFmtId="0" fontId="10" fillId="0" borderId="1" xfId="2" applyFont="1" applyBorder="1" applyAlignment="1">
      <alignment vertical="center"/>
    </xf>
    <xf numFmtId="166" fontId="8" fillId="0" borderId="1" xfId="2" applyNumberFormat="1" applyFont="1" applyBorder="1" applyAlignment="1">
      <alignment vertical="center"/>
    </xf>
    <xf numFmtId="0" fontId="10" fillId="0" borderId="1" xfId="2" applyFont="1" applyBorder="1" applyAlignment="1">
      <alignment horizontal="center" vertical="center"/>
    </xf>
    <xf numFmtId="0" fontId="3" fillId="0" borderId="1" xfId="2" applyFont="1" applyBorder="1" applyAlignment="1">
      <alignment horizontal="left" vertical="center" wrapText="1"/>
    </xf>
    <xf numFmtId="166" fontId="3" fillId="0" borderId="1" xfId="3" applyNumberFormat="1" applyFont="1" applyFill="1" applyBorder="1" applyAlignment="1">
      <alignment horizontal="center" vertical="center"/>
    </xf>
    <xf numFmtId="3" fontId="3" fillId="0" borderId="1" xfId="2" applyNumberFormat="1" applyFont="1" applyBorder="1" applyAlignment="1">
      <alignment horizontal="right" vertical="center"/>
    </xf>
    <xf numFmtId="3" fontId="8" fillId="0" borderId="1" xfId="2" applyNumberFormat="1" applyFont="1" applyBorder="1" applyAlignment="1">
      <alignment vertical="center"/>
    </xf>
    <xf numFmtId="3" fontId="3" fillId="0" borderId="1" xfId="2" applyNumberFormat="1" applyFont="1" applyBorder="1" applyAlignment="1">
      <alignment horizontal="left" vertical="center" wrapText="1"/>
    </xf>
    <xf numFmtId="0" fontId="3" fillId="0" borderId="1" xfId="2" applyFont="1" applyBorder="1" applyAlignment="1" applyProtection="1">
      <alignment horizontal="center" vertical="center" wrapText="1"/>
      <protection locked="0"/>
    </xf>
    <xf numFmtId="167" fontId="3" fillId="3" borderId="1" xfId="2" applyNumberFormat="1" applyFont="1" applyFill="1" applyBorder="1" applyAlignment="1">
      <alignment horizontal="center" vertical="center" wrapText="1"/>
    </xf>
    <xf numFmtId="49" fontId="3" fillId="3" borderId="1" xfId="2" applyNumberFormat="1" applyFont="1" applyFill="1" applyBorder="1" applyAlignment="1">
      <alignment horizontal="center" vertical="center" wrapText="1"/>
    </xf>
    <xf numFmtId="3" fontId="3" fillId="0" borderId="1" xfId="2" applyNumberFormat="1" applyFont="1" applyBorder="1" applyAlignment="1">
      <alignment vertical="center" wrapText="1"/>
    </xf>
    <xf numFmtId="0" fontId="3" fillId="0" borderId="1" xfId="2" quotePrefix="1" applyFont="1" applyBorder="1" applyAlignment="1">
      <alignment horizontal="right" vertical="center"/>
    </xf>
    <xf numFmtId="167" fontId="3" fillId="0" borderId="1" xfId="2" applyNumberFormat="1" applyFont="1" applyBorder="1" applyAlignment="1">
      <alignment horizontal="center" vertical="center" wrapText="1"/>
    </xf>
    <xf numFmtId="49" fontId="3" fillId="0" borderId="1" xfId="2" applyNumberFormat="1" applyFont="1" applyBorder="1" applyAlignment="1">
      <alignment horizontal="center" vertical="center" wrapText="1"/>
    </xf>
    <xf numFmtId="3" fontId="3" fillId="0" borderId="0" xfId="0" applyNumberFormat="1" applyFont="1" applyAlignment="1">
      <alignment vertical="center"/>
    </xf>
    <xf numFmtId="3" fontId="3" fillId="3" borderId="1" xfId="2" applyNumberFormat="1" applyFont="1" applyFill="1" applyBorder="1" applyAlignment="1">
      <alignment horizontal="center" vertical="center" wrapText="1"/>
    </xf>
    <xf numFmtId="167" fontId="3" fillId="3" borderId="1" xfId="2" applyNumberFormat="1" applyFont="1" applyFill="1" applyBorder="1" applyAlignment="1">
      <alignment horizontal="right" vertical="center" wrapText="1"/>
    </xf>
    <xf numFmtId="3" fontId="8" fillId="0" borderId="1" xfId="2" applyNumberFormat="1" applyFont="1" applyBorder="1" applyAlignment="1">
      <alignment horizontal="center" vertical="center" wrapText="1"/>
    </xf>
    <xf numFmtId="3" fontId="8" fillId="0" borderId="1" xfId="2" applyNumberFormat="1" applyFont="1" applyBorder="1" applyAlignment="1">
      <alignment vertical="center" wrapText="1"/>
    </xf>
    <xf numFmtId="0" fontId="3" fillId="0" borderId="1" xfId="2" applyFont="1" applyBorder="1" applyAlignment="1" applyProtection="1">
      <alignment horizontal="left" vertical="center" wrapText="1" readingOrder="1"/>
      <protection locked="0"/>
    </xf>
    <xf numFmtId="3" fontId="3" fillId="0" borderId="1" xfId="2" applyNumberFormat="1" applyFont="1" applyBorder="1" applyAlignment="1">
      <alignment horizontal="center" vertical="center" wrapText="1"/>
    </xf>
    <xf numFmtId="3" fontId="3" fillId="4" borderId="1" xfId="3" applyNumberFormat="1" applyFont="1" applyFill="1" applyBorder="1" applyAlignment="1">
      <alignment horizontal="right" vertical="center" readingOrder="1"/>
    </xf>
    <xf numFmtId="0" fontId="3" fillId="0" borderId="1" xfId="2" applyFont="1" applyBorder="1" applyAlignment="1">
      <alignment horizontal="right" vertical="center"/>
    </xf>
    <xf numFmtId="0" fontId="10" fillId="3" borderId="1" xfId="4" applyFont="1" applyFill="1" applyBorder="1" applyAlignment="1">
      <alignment horizontal="center" vertical="center" wrapText="1"/>
    </xf>
    <xf numFmtId="0" fontId="6" fillId="0" borderId="2" xfId="2" applyFont="1" applyBorder="1" applyAlignment="1" applyProtection="1">
      <alignment horizontal="left" vertical="center" wrapText="1" readingOrder="1"/>
      <protection locked="0"/>
    </xf>
    <xf numFmtId="0" fontId="6" fillId="0" borderId="1" xfId="2" applyFont="1" applyBorder="1" applyAlignment="1" applyProtection="1">
      <alignment horizontal="center" vertical="center" wrapText="1" readingOrder="1"/>
      <protection locked="0"/>
    </xf>
    <xf numFmtId="3" fontId="8" fillId="0" borderId="1" xfId="2" applyNumberFormat="1" applyFont="1" applyBorder="1" applyAlignment="1" applyProtection="1">
      <alignment horizontal="center" vertical="center" wrapText="1" readingOrder="1"/>
      <protection locked="0"/>
    </xf>
    <xf numFmtId="0" fontId="8" fillId="0" borderId="1" xfId="2" applyFont="1" applyBorder="1" applyAlignment="1" applyProtection="1">
      <alignment vertical="center" wrapText="1" readingOrder="1"/>
      <protection locked="0"/>
    </xf>
    <xf numFmtId="3" fontId="8" fillId="0" borderId="1" xfId="2" applyNumberFormat="1" applyFont="1" applyBorder="1" applyAlignment="1" applyProtection="1">
      <alignment vertical="center" wrapText="1" readingOrder="1"/>
      <protection locked="0"/>
    </xf>
    <xf numFmtId="0" fontId="8" fillId="0" borderId="1" xfId="2" applyFont="1" applyBorder="1" applyAlignment="1" applyProtection="1">
      <alignment horizontal="center" vertical="center" wrapText="1" readingOrder="1"/>
      <protection locked="0"/>
    </xf>
    <xf numFmtId="49" fontId="3" fillId="0" borderId="1" xfId="2" applyNumberFormat="1" applyFont="1" applyBorder="1" applyAlignment="1">
      <alignment horizontal="left" vertical="center" wrapText="1" readingOrder="1"/>
    </xf>
    <xf numFmtId="0" fontId="3" fillId="0" borderId="1" xfId="3" applyNumberFormat="1" applyFont="1" applyBorder="1" applyAlignment="1">
      <alignment horizontal="right" vertical="center"/>
    </xf>
    <xf numFmtId="168" fontId="8" fillId="0" borderId="1" xfId="2" applyNumberFormat="1" applyFont="1" applyBorder="1" applyAlignment="1">
      <alignment horizontal="center" vertical="center"/>
    </xf>
    <xf numFmtId="168" fontId="8" fillId="0" borderId="1" xfId="2" applyNumberFormat="1" applyFont="1" applyBorder="1" applyAlignment="1">
      <alignment vertical="center"/>
    </xf>
    <xf numFmtId="0" fontId="3" fillId="0" borderId="1" xfId="2" applyFont="1" applyBorder="1" applyAlignment="1" applyProtection="1">
      <alignment horizontal="center" vertical="center" wrapText="1" readingOrder="1"/>
      <protection locked="0"/>
    </xf>
    <xf numFmtId="168" fontId="3" fillId="0" borderId="1" xfId="2" applyNumberFormat="1" applyFont="1" applyBorder="1" applyAlignment="1" applyProtection="1">
      <alignment horizontal="center" vertical="center" wrapText="1" readingOrder="1"/>
      <protection locked="0"/>
    </xf>
    <xf numFmtId="168" fontId="3" fillId="0" borderId="1" xfId="2" applyNumberFormat="1" applyFont="1" applyBorder="1" applyAlignment="1" applyProtection="1">
      <alignment horizontal="right" vertical="center" wrapText="1" readingOrder="1"/>
      <protection locked="0"/>
    </xf>
    <xf numFmtId="3" fontId="3" fillId="3" borderId="1" xfId="2" applyNumberFormat="1" applyFont="1" applyFill="1" applyBorder="1" applyAlignment="1">
      <alignment horizontal="right" vertical="center" wrapText="1"/>
    </xf>
    <xf numFmtId="3" fontId="3" fillId="0" borderId="1" xfId="2" applyNumberFormat="1" applyFont="1" applyBorder="1" applyAlignment="1">
      <alignment vertical="center"/>
    </xf>
    <xf numFmtId="0" fontId="12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vertical="center"/>
    </xf>
    <xf numFmtId="0" fontId="8" fillId="0" borderId="1" xfId="2" applyFont="1" applyBorder="1" applyAlignment="1">
      <alignment horizontal="center" vertical="center"/>
    </xf>
    <xf numFmtId="0" fontId="3" fillId="3" borderId="1" xfId="5" applyFont="1" applyFill="1" applyBorder="1" applyAlignment="1">
      <alignment horizontal="center" vertical="center"/>
    </xf>
    <xf numFmtId="0" fontId="3" fillId="0" borderId="1" xfId="5" applyFont="1" applyBorder="1" applyAlignment="1">
      <alignment vertical="center"/>
    </xf>
    <xf numFmtId="0" fontId="3" fillId="0" borderId="1" xfId="5" applyFont="1" applyBorder="1" applyAlignment="1">
      <alignment horizontal="center" vertical="center" wrapText="1"/>
    </xf>
    <xf numFmtId="0" fontId="3" fillId="0" borderId="1" xfId="5" applyFont="1" applyBorder="1" applyAlignment="1">
      <alignment horizontal="center" vertical="center"/>
    </xf>
    <xf numFmtId="3" fontId="3" fillId="0" borderId="1" xfId="5" applyNumberFormat="1" applyFont="1" applyBorder="1" applyAlignment="1">
      <alignment horizontal="right" vertical="center"/>
    </xf>
    <xf numFmtId="3" fontId="3" fillId="3" borderId="1" xfId="5" applyNumberFormat="1" applyFont="1" applyFill="1" applyBorder="1" applyAlignment="1">
      <alignment horizontal="right" vertical="center"/>
    </xf>
    <xf numFmtId="0" fontId="3" fillId="0" borderId="1" xfId="5" applyFont="1" applyBorder="1" applyAlignment="1">
      <alignment vertical="center" wrapText="1"/>
    </xf>
    <xf numFmtId="0" fontId="3" fillId="0" borderId="1" xfId="5" applyFont="1" applyBorder="1" applyAlignment="1">
      <alignment horizontal="left" vertical="center" wrapText="1"/>
    </xf>
    <xf numFmtId="3" fontId="3" fillId="0" borderId="1" xfId="5" applyNumberFormat="1" applyFont="1" applyBorder="1" applyAlignment="1">
      <alignment horizontal="right" vertical="center" wrapText="1"/>
    </xf>
    <xf numFmtId="0" fontId="3" fillId="0" borderId="1" xfId="2" applyFont="1" applyBorder="1" applyAlignment="1">
      <alignment vertical="center" wrapText="1"/>
    </xf>
    <xf numFmtId="3" fontId="3" fillId="0" borderId="1" xfId="5" quotePrefix="1" applyNumberFormat="1" applyFont="1" applyBorder="1" applyAlignment="1">
      <alignment horizontal="right" vertical="center" wrapText="1"/>
    </xf>
    <xf numFmtId="0" fontId="3" fillId="0" borderId="1" xfId="5" applyFont="1" applyBorder="1" applyAlignment="1">
      <alignment horizontal="right" vertical="center" wrapText="1"/>
    </xf>
    <xf numFmtId="3" fontId="14" fillId="0" borderId="1" xfId="5" quotePrefix="1" applyNumberFormat="1" applyFont="1" applyBorder="1" applyAlignment="1">
      <alignment horizontal="right" vertical="center" wrapText="1"/>
    </xf>
    <xf numFmtId="3" fontId="9" fillId="2" borderId="1" xfId="2" quotePrefix="1" applyNumberFormat="1" applyFont="1" applyFill="1" applyBorder="1" applyAlignment="1">
      <alignment horizontal="right" vertical="center" wrapText="1"/>
    </xf>
    <xf numFmtId="3" fontId="3" fillId="0" borderId="1" xfId="2" quotePrefix="1" applyNumberFormat="1" applyFont="1" applyBorder="1" applyAlignment="1">
      <alignment horizontal="right" vertical="center"/>
    </xf>
    <xf numFmtId="0" fontId="3" fillId="3" borderId="1" xfId="5" applyFont="1" applyFill="1" applyBorder="1" applyAlignment="1">
      <alignment horizontal="center" vertical="center" wrapText="1"/>
    </xf>
    <xf numFmtId="3" fontId="3" fillId="2" borderId="1" xfId="2" quotePrefix="1" applyNumberFormat="1" applyFont="1" applyFill="1" applyBorder="1" applyAlignment="1">
      <alignment horizontal="right" vertical="center" wrapText="1"/>
    </xf>
    <xf numFmtId="0" fontId="3" fillId="3" borderId="1" xfId="2" applyFont="1" applyFill="1" applyBorder="1" applyAlignment="1" applyProtection="1">
      <alignment vertical="center" wrapText="1" readingOrder="1"/>
      <protection locked="0"/>
    </xf>
    <xf numFmtId="169" fontId="3" fillId="3" borderId="1" xfId="2" applyNumberFormat="1" applyFont="1" applyFill="1" applyBorder="1" applyAlignment="1" applyProtection="1">
      <alignment horizontal="center" vertical="center" wrapText="1" readingOrder="1"/>
      <protection locked="0"/>
    </xf>
    <xf numFmtId="0" fontId="3" fillId="3" borderId="1" xfId="2" applyFont="1" applyFill="1" applyBorder="1" applyAlignment="1" applyProtection="1">
      <alignment horizontal="center" vertical="center" wrapText="1" readingOrder="1"/>
      <protection locked="0"/>
    </xf>
    <xf numFmtId="169" fontId="3" fillId="3" borderId="1" xfId="2" applyNumberFormat="1" applyFont="1" applyFill="1" applyBorder="1" applyAlignment="1" applyProtection="1">
      <alignment horizontal="right" vertical="center" wrapText="1" readingOrder="1"/>
      <protection locked="0"/>
    </xf>
    <xf numFmtId="3" fontId="3" fillId="2" borderId="1" xfId="2" applyNumberFormat="1" applyFont="1" applyFill="1" applyBorder="1" applyAlignment="1">
      <alignment horizontal="right" vertical="center" wrapText="1" readingOrder="1"/>
    </xf>
    <xf numFmtId="0" fontId="3" fillId="3" borderId="1" xfId="2" applyFont="1" applyFill="1" applyBorder="1" applyAlignment="1" applyProtection="1">
      <alignment horizontal="left" vertical="center" wrapText="1" readingOrder="1"/>
      <protection locked="0"/>
    </xf>
    <xf numFmtId="166" fontId="8" fillId="0" borderId="1" xfId="2" applyNumberFormat="1" applyFont="1" applyBorder="1" applyAlignment="1">
      <alignment horizontal="right" vertical="center"/>
    </xf>
    <xf numFmtId="0" fontId="3" fillId="0" borderId="1" xfId="2" applyFont="1" applyBorder="1" applyAlignment="1">
      <alignment horizontal="center" vertical="center" wrapText="1"/>
    </xf>
    <xf numFmtId="166" fontId="3" fillId="0" borderId="1" xfId="3" applyNumberFormat="1" applyFont="1" applyBorder="1" applyAlignment="1">
      <alignment horizontal="right" vertical="center" wrapText="1"/>
    </xf>
    <xf numFmtId="0" fontId="3" fillId="3" borderId="2" xfId="2" applyFont="1" applyFill="1" applyBorder="1" applyAlignment="1" applyProtection="1">
      <alignment vertical="center" wrapText="1" readingOrder="1"/>
      <protection locked="0"/>
    </xf>
    <xf numFmtId="168" fontId="3" fillId="3" borderId="2" xfId="2" applyNumberFormat="1" applyFont="1" applyFill="1" applyBorder="1" applyAlignment="1" applyProtection="1">
      <alignment horizontal="center" vertical="center" wrapText="1" readingOrder="1"/>
      <protection locked="0"/>
    </xf>
    <xf numFmtId="0" fontId="3" fillId="3" borderId="1" xfId="2" applyFont="1" applyFill="1" applyBorder="1" applyAlignment="1">
      <alignment horizontal="center" vertical="center"/>
    </xf>
    <xf numFmtId="168" fontId="3" fillId="3" borderId="1" xfId="2" applyNumberFormat="1" applyFont="1" applyFill="1" applyBorder="1" applyAlignment="1" applyProtection="1">
      <alignment horizontal="right" vertical="center" wrapText="1" readingOrder="1"/>
      <protection locked="0"/>
    </xf>
    <xf numFmtId="169" fontId="3" fillId="3" borderId="2" xfId="2" applyNumberFormat="1" applyFont="1" applyFill="1" applyBorder="1" applyAlignment="1" applyProtection="1">
      <alignment horizontal="center" vertical="center" wrapText="1" readingOrder="1"/>
      <protection locked="0"/>
    </xf>
    <xf numFmtId="168" fontId="3" fillId="3" borderId="1" xfId="2" applyNumberFormat="1" applyFont="1" applyFill="1" applyBorder="1" applyAlignment="1" applyProtection="1">
      <alignment horizontal="center" vertical="center" wrapText="1" readingOrder="1"/>
      <protection locked="0"/>
    </xf>
    <xf numFmtId="170" fontId="3" fillId="3" borderId="1" xfId="2" applyNumberFormat="1" applyFont="1" applyFill="1" applyBorder="1" applyAlignment="1">
      <alignment vertical="center"/>
    </xf>
    <xf numFmtId="0" fontId="3" fillId="3" borderId="2" xfId="2" applyFont="1" applyFill="1" applyBorder="1" applyAlignment="1" applyProtection="1">
      <alignment horizontal="left" vertical="center" wrapText="1" readingOrder="1"/>
      <protection locked="0"/>
    </xf>
    <xf numFmtId="169" fontId="3" fillId="3" borderId="3" xfId="2" applyNumberFormat="1" applyFont="1" applyFill="1" applyBorder="1" applyAlignment="1" applyProtection="1">
      <alignment horizontal="center" vertical="center" wrapText="1" readingOrder="1"/>
      <protection locked="0"/>
    </xf>
    <xf numFmtId="3" fontId="3" fillId="3" borderId="1" xfId="2" applyNumberFormat="1" applyFont="1" applyFill="1" applyBorder="1" applyAlignment="1">
      <alignment horizontal="left" vertical="center" wrapText="1"/>
    </xf>
    <xf numFmtId="1" fontId="3" fillId="3" borderId="1" xfId="2" applyNumberFormat="1" applyFont="1" applyFill="1" applyBorder="1" applyAlignment="1">
      <alignment horizontal="center" vertical="center"/>
    </xf>
    <xf numFmtId="3" fontId="3" fillId="3" borderId="1" xfId="2" applyNumberFormat="1" applyFont="1" applyFill="1" applyBorder="1" applyAlignment="1">
      <alignment horizontal="right" vertical="center"/>
    </xf>
    <xf numFmtId="0" fontId="3" fillId="3" borderId="1" xfId="4" applyFont="1" applyFill="1" applyBorder="1" applyAlignment="1">
      <alignment vertical="center" wrapText="1"/>
    </xf>
    <xf numFmtId="3" fontId="3" fillId="0" borderId="1" xfId="2" applyNumberFormat="1" applyFont="1" applyBorder="1" applyAlignment="1">
      <alignment horizontal="center" vertical="center"/>
    </xf>
    <xf numFmtId="1" fontId="3" fillId="0" borderId="1" xfId="2" applyNumberFormat="1" applyFont="1" applyBorder="1" applyAlignment="1">
      <alignment horizontal="center" vertical="center"/>
    </xf>
    <xf numFmtId="3" fontId="3" fillId="3" borderId="1" xfId="2" applyNumberFormat="1" applyFont="1" applyFill="1" applyBorder="1" applyAlignment="1" applyProtection="1">
      <alignment horizontal="right" vertical="center" wrapText="1" readingOrder="1"/>
      <protection locked="0"/>
    </xf>
    <xf numFmtId="49" fontId="3" fillId="0" borderId="1" xfId="2" applyNumberFormat="1" applyFont="1" applyBorder="1" applyAlignment="1">
      <alignment vertical="center" wrapText="1" readingOrder="1"/>
    </xf>
    <xf numFmtId="0" fontId="3" fillId="0" borderId="1" xfId="2" applyFont="1" applyBorder="1" applyAlignment="1">
      <alignment horizontal="center" vertical="center" wrapText="1" readingOrder="1"/>
    </xf>
    <xf numFmtId="171" fontId="3" fillId="0" borderId="1" xfId="2" applyNumberFormat="1" applyFont="1" applyBorder="1" applyAlignment="1">
      <alignment horizontal="center" vertical="center" wrapText="1" readingOrder="1"/>
    </xf>
    <xf numFmtId="37" fontId="3" fillId="3" borderId="1" xfId="2" applyNumberFormat="1" applyFont="1" applyFill="1" applyBorder="1" applyAlignment="1" applyProtection="1">
      <alignment horizontal="right" vertical="center" wrapText="1" readingOrder="1"/>
      <protection locked="0"/>
    </xf>
    <xf numFmtId="172" fontId="3" fillId="3" borderId="1" xfId="2" quotePrefix="1" applyNumberFormat="1" applyFont="1" applyFill="1" applyBorder="1" applyAlignment="1" applyProtection="1">
      <alignment horizontal="right" vertical="center" wrapText="1" readingOrder="1"/>
      <protection locked="0"/>
    </xf>
    <xf numFmtId="169" fontId="3" fillId="0" borderId="1" xfId="2" applyNumberFormat="1" applyFont="1" applyBorder="1" applyAlignment="1" applyProtection="1">
      <alignment horizontal="center" vertical="center" wrapText="1" readingOrder="1"/>
      <protection locked="0"/>
    </xf>
    <xf numFmtId="169" fontId="3" fillId="0" borderId="1" xfId="2" applyNumberFormat="1" applyFont="1" applyBorder="1" applyAlignment="1" applyProtection="1">
      <alignment horizontal="right" vertical="center" wrapText="1" readingOrder="1"/>
      <protection locked="0"/>
    </xf>
    <xf numFmtId="172" fontId="3" fillId="0" borderId="1" xfId="2" quotePrefix="1" applyNumberFormat="1" applyFont="1" applyBorder="1" applyAlignment="1" applyProtection="1">
      <alignment horizontal="right" vertical="center" wrapText="1" readingOrder="1"/>
      <protection locked="0"/>
    </xf>
    <xf numFmtId="0" fontId="10" fillId="0" borderId="1" xfId="2" applyFont="1" applyBorder="1" applyAlignment="1">
      <alignment horizontal="left" vertical="center"/>
    </xf>
    <xf numFmtId="0" fontId="3" fillId="0" borderId="1" xfId="2" applyFont="1" applyBorder="1" applyAlignment="1">
      <alignment vertical="center"/>
    </xf>
    <xf numFmtId="166" fontId="3" fillId="0" borderId="1" xfId="3" applyNumberFormat="1" applyFont="1" applyFill="1" applyBorder="1" applyAlignment="1">
      <alignment horizontal="right" vertical="center"/>
    </xf>
    <xf numFmtId="0" fontId="3" fillId="0" borderId="4" xfId="2" applyFont="1" applyBorder="1" applyAlignment="1">
      <alignment vertical="center" wrapText="1"/>
    </xf>
    <xf numFmtId="0" fontId="3" fillId="0" borderId="4" xfId="2" applyFont="1" applyBorder="1" applyAlignment="1" applyProtection="1">
      <alignment horizontal="center" vertical="center" wrapText="1"/>
      <protection locked="0"/>
    </xf>
    <xf numFmtId="0" fontId="3" fillId="0" borderId="4" xfId="2" applyFont="1" applyBorder="1" applyAlignment="1">
      <alignment horizontal="center" vertical="center"/>
    </xf>
    <xf numFmtId="166" fontId="3" fillId="0" borderId="4" xfId="3" applyNumberFormat="1" applyFont="1" applyFill="1" applyBorder="1" applyAlignment="1">
      <alignment horizontal="right" vertical="center"/>
    </xf>
    <xf numFmtId="0" fontId="3" fillId="0" borderId="4" xfId="2" applyFont="1" applyBorder="1" applyAlignment="1">
      <alignment horizontal="right" vertical="center"/>
    </xf>
    <xf numFmtId="3" fontId="3" fillId="0" borderId="4" xfId="2" applyNumberFormat="1" applyFont="1" applyBorder="1" applyAlignment="1">
      <alignment horizontal="right" vertical="center" wrapText="1"/>
    </xf>
    <xf numFmtId="0" fontId="10" fillId="0" borderId="4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right" vertical="center" wrapText="1"/>
    </xf>
    <xf numFmtId="0" fontId="3" fillId="0" borderId="1" xfId="4" applyFont="1" applyBorder="1" applyAlignment="1">
      <alignment horizontal="left" vertical="center"/>
    </xf>
    <xf numFmtId="0" fontId="3" fillId="0" borderId="1" xfId="4" applyFont="1" applyBorder="1" applyAlignment="1">
      <alignment horizontal="center" vertical="center" wrapText="1"/>
    </xf>
    <xf numFmtId="0" fontId="3" fillId="0" borderId="1" xfId="4" applyFont="1" applyBorder="1" applyAlignment="1">
      <alignment horizontal="center" vertical="center"/>
    </xf>
    <xf numFmtId="3" fontId="3" fillId="0" borderId="1" xfId="4" applyNumberFormat="1" applyFont="1" applyBorder="1" applyAlignment="1">
      <alignment horizontal="right" vertical="center" wrapText="1"/>
    </xf>
    <xf numFmtId="0" fontId="3" fillId="0" borderId="1" xfId="4" applyFont="1" applyBorder="1" applyAlignment="1">
      <alignment horizontal="right" vertical="center"/>
    </xf>
    <xf numFmtId="0" fontId="10" fillId="0" borderId="1" xfId="4" applyFont="1" applyBorder="1" applyAlignment="1">
      <alignment horizontal="center" vertical="center" wrapText="1"/>
    </xf>
    <xf numFmtId="1" fontId="3" fillId="0" borderId="1" xfId="4" applyNumberFormat="1" applyFont="1" applyBorder="1" applyAlignment="1">
      <alignment horizontal="right" vertical="center"/>
    </xf>
    <xf numFmtId="0" fontId="3" fillId="0" borderId="1" xfId="2" applyFont="1" applyBorder="1" applyAlignment="1" applyProtection="1">
      <alignment vertical="center" wrapText="1" readingOrder="1"/>
      <protection locked="0"/>
    </xf>
    <xf numFmtId="0" fontId="3" fillId="3" borderId="1" xfId="2" applyFont="1" applyFill="1" applyBorder="1" applyAlignment="1">
      <alignment horizontal="center" vertical="center" wrapText="1"/>
    </xf>
    <xf numFmtId="1" fontId="3" fillId="0" borderId="1" xfId="2" applyNumberFormat="1" applyFont="1" applyBorder="1" applyAlignment="1" applyProtection="1">
      <alignment horizontal="right" vertical="center" wrapText="1" readingOrder="1"/>
      <protection locked="0"/>
    </xf>
    <xf numFmtId="0" fontId="3" fillId="3" borderId="1" xfId="2" applyFont="1" applyFill="1" applyBorder="1" applyAlignment="1">
      <alignment vertical="center" wrapText="1"/>
    </xf>
    <xf numFmtId="0" fontId="6" fillId="3" borderId="1" xfId="2" applyFont="1" applyFill="1" applyBorder="1" applyAlignment="1">
      <alignment horizontal="center" vertical="center"/>
    </xf>
    <xf numFmtId="3" fontId="8" fillId="3" borderId="1" xfId="2" applyNumberFormat="1" applyFont="1" applyFill="1" applyBorder="1" applyAlignment="1">
      <alignment horizontal="center" vertical="center"/>
    </xf>
    <xf numFmtId="0" fontId="8" fillId="3" borderId="1" xfId="2" applyFont="1" applyFill="1" applyBorder="1" applyAlignment="1">
      <alignment vertical="center"/>
    </xf>
    <xf numFmtId="3" fontId="8" fillId="3" borderId="1" xfId="2" applyNumberFormat="1" applyFont="1" applyFill="1" applyBorder="1" applyAlignment="1">
      <alignment horizontal="right" vertical="center"/>
    </xf>
    <xf numFmtId="0" fontId="10" fillId="3" borderId="1" xfId="2" applyFont="1" applyFill="1" applyBorder="1" applyAlignment="1">
      <alignment horizontal="center" vertical="center"/>
    </xf>
    <xf numFmtId="49" fontId="3" fillId="0" borderId="1" xfId="2" applyNumberFormat="1" applyFont="1" applyBorder="1" applyAlignment="1">
      <alignment horizontal="center" vertical="center"/>
    </xf>
    <xf numFmtId="0" fontId="3" fillId="0" borderId="1" xfId="2" applyFont="1" applyBorder="1" applyAlignment="1">
      <alignment horizontal="left" vertical="center"/>
    </xf>
    <xf numFmtId="49" fontId="3" fillId="3" borderId="1" xfId="2" applyNumberFormat="1" applyFont="1" applyFill="1" applyBorder="1" applyAlignment="1" applyProtection="1">
      <alignment horizontal="center" vertical="center" wrapText="1" readingOrder="1"/>
      <protection locked="0"/>
    </xf>
    <xf numFmtId="49" fontId="3" fillId="3" borderId="1" xfId="2" applyNumberFormat="1" applyFont="1" applyFill="1" applyBorder="1" applyAlignment="1">
      <alignment horizontal="center" vertical="center"/>
    </xf>
    <xf numFmtId="0" fontId="3" fillId="0" borderId="1" xfId="4" applyFont="1" applyBorder="1" applyAlignment="1">
      <alignment vertical="center"/>
    </xf>
    <xf numFmtId="0" fontId="3" fillId="0" borderId="1" xfId="4" applyFont="1" applyBorder="1" applyAlignment="1">
      <alignment vertical="center" wrapText="1"/>
    </xf>
    <xf numFmtId="1" fontId="3" fillId="0" borderId="1" xfId="2" applyNumberFormat="1" applyFont="1" applyBorder="1" applyAlignment="1">
      <alignment horizontal="center" vertical="center" wrapText="1"/>
    </xf>
    <xf numFmtId="0" fontId="3" fillId="0" borderId="1" xfId="2" applyFont="1" applyBorder="1" applyAlignment="1" applyProtection="1">
      <alignment horizontal="left" vertical="center" wrapText="1"/>
      <protection locked="0"/>
    </xf>
    <xf numFmtId="49" fontId="3" fillId="3" borderId="1" xfId="2" applyNumberFormat="1" applyFont="1" applyFill="1" applyBorder="1" applyAlignment="1">
      <alignment vertical="center" wrapText="1"/>
    </xf>
    <xf numFmtId="165" fontId="3" fillId="3" borderId="1" xfId="2" applyNumberFormat="1" applyFont="1" applyFill="1" applyBorder="1" applyAlignment="1">
      <alignment horizontal="right" vertical="center" wrapText="1"/>
    </xf>
    <xf numFmtId="49" fontId="10" fillId="3" borderId="1" xfId="2" applyNumberFormat="1" applyFont="1" applyFill="1" applyBorder="1" applyAlignment="1">
      <alignment vertical="center" wrapText="1"/>
    </xf>
    <xf numFmtId="49" fontId="3" fillId="4" borderId="1" xfId="2" applyNumberFormat="1" applyFont="1" applyFill="1" applyBorder="1" applyAlignment="1">
      <alignment vertical="center" wrapText="1" readingOrder="1"/>
    </xf>
    <xf numFmtId="166" fontId="3" fillId="0" borderId="1" xfId="3" applyNumberFormat="1" applyFont="1" applyBorder="1" applyAlignment="1">
      <alignment horizontal="right" vertical="center"/>
    </xf>
    <xf numFmtId="17" fontId="3" fillId="3" borderId="1" xfId="2" quotePrefix="1" applyNumberFormat="1" applyFont="1" applyFill="1" applyBorder="1" applyAlignment="1" applyProtection="1">
      <alignment horizontal="center" vertical="center" wrapText="1" readingOrder="1"/>
      <protection locked="0"/>
    </xf>
    <xf numFmtId="165" fontId="8" fillId="0" borderId="1" xfId="2" applyNumberFormat="1" applyFont="1" applyBorder="1" applyAlignment="1">
      <alignment horizontal="center" vertical="center"/>
    </xf>
    <xf numFmtId="0" fontId="8" fillId="0" borderId="1" xfId="2" applyFont="1" applyBorder="1" applyAlignment="1">
      <alignment vertical="center" wrapText="1"/>
    </xf>
    <xf numFmtId="165" fontId="8" fillId="0" borderId="1" xfId="2" applyNumberFormat="1" applyFont="1" applyBorder="1" applyAlignment="1">
      <alignment horizontal="right" vertical="center"/>
    </xf>
    <xf numFmtId="165" fontId="3" fillId="0" borderId="1" xfId="2" applyNumberFormat="1" applyFont="1" applyBorder="1" applyAlignment="1">
      <alignment horizontal="right" vertical="center"/>
    </xf>
    <xf numFmtId="49" fontId="3" fillId="0" borderId="1" xfId="2" applyNumberFormat="1" applyFont="1" applyBorder="1" applyAlignment="1">
      <alignment horizontal="left" vertical="center" wrapText="1"/>
    </xf>
    <xf numFmtId="165" fontId="3" fillId="0" borderId="1" xfId="2" applyNumberFormat="1" applyFont="1" applyBorder="1" applyAlignment="1">
      <alignment horizontal="right" vertical="center" wrapText="1"/>
    </xf>
    <xf numFmtId="0" fontId="6" fillId="0" borderId="1" xfId="2" applyFont="1" applyBorder="1" applyAlignment="1">
      <alignment horizontal="left" vertical="center" wrapText="1"/>
    </xf>
    <xf numFmtId="0" fontId="3" fillId="3" borderId="1" xfId="2" applyFont="1" applyFill="1" applyBorder="1" applyAlignment="1">
      <alignment horizontal="right" vertical="center"/>
    </xf>
    <xf numFmtId="0" fontId="3" fillId="3" borderId="1" xfId="2" applyFont="1" applyFill="1" applyBorder="1" applyAlignment="1">
      <alignment vertical="center"/>
    </xf>
    <xf numFmtId="0" fontId="3" fillId="3" borderId="1" xfId="2" applyFont="1" applyFill="1" applyBorder="1" applyAlignment="1">
      <alignment horizontal="left" vertical="center"/>
    </xf>
    <xf numFmtId="0" fontId="10" fillId="3" borderId="1" xfId="2" applyFont="1" applyFill="1" applyBorder="1" applyAlignment="1">
      <alignment horizontal="center" vertical="center" wrapText="1"/>
    </xf>
    <xf numFmtId="0" fontId="3" fillId="0" borderId="1" xfId="6" applyFont="1" applyBorder="1" applyAlignment="1" applyProtection="1">
      <alignment horizontal="center" vertical="center" wrapText="1" readingOrder="1"/>
      <protection locked="0"/>
    </xf>
    <xf numFmtId="0" fontId="3" fillId="0" borderId="1" xfId="6" applyFont="1" applyBorder="1" applyAlignment="1" applyProtection="1">
      <alignment vertical="center" wrapText="1" readingOrder="1"/>
      <protection locked="0"/>
    </xf>
    <xf numFmtId="168" fontId="3" fillId="0" borderId="1" xfId="6" applyNumberFormat="1" applyFont="1" applyBorder="1" applyAlignment="1" applyProtection="1">
      <alignment horizontal="center" vertical="center" wrapText="1" readingOrder="1"/>
      <protection locked="0"/>
    </xf>
    <xf numFmtId="168" fontId="3" fillId="0" borderId="1" xfId="6" applyNumberFormat="1" applyFont="1" applyBorder="1" applyAlignment="1" applyProtection="1">
      <alignment horizontal="right" vertical="center" wrapText="1" readingOrder="1"/>
      <protection locked="0"/>
    </xf>
    <xf numFmtId="168" fontId="3" fillId="0" borderId="1" xfId="6" quotePrefix="1" applyNumberFormat="1" applyFont="1" applyBorder="1" applyAlignment="1" applyProtection="1">
      <alignment horizontal="right" vertical="center" wrapText="1" readingOrder="1"/>
      <protection locked="0"/>
    </xf>
    <xf numFmtId="169" fontId="3" fillId="0" borderId="1" xfId="2" applyNumberFormat="1" applyFont="1" applyBorder="1" applyAlignment="1" applyProtection="1">
      <alignment horizontal="center" vertical="center" wrapText="1"/>
      <protection locked="0"/>
    </xf>
    <xf numFmtId="3" fontId="3" fillId="0" borderId="1" xfId="2" applyNumberFormat="1" applyFont="1" applyBorder="1" applyAlignment="1" applyProtection="1">
      <alignment horizontal="right" vertical="center" wrapText="1"/>
      <protection locked="0"/>
    </xf>
    <xf numFmtId="3" fontId="3" fillId="0" borderId="1" xfId="2" quotePrefix="1" applyNumberFormat="1" applyFont="1" applyBorder="1" applyAlignment="1" applyProtection="1">
      <alignment horizontal="right" vertical="center" wrapText="1"/>
      <protection locked="0"/>
    </xf>
    <xf numFmtId="0" fontId="3" fillId="0" borderId="1" xfId="7" applyFont="1" applyBorder="1" applyAlignment="1" applyProtection="1">
      <alignment horizontal="left" vertical="center" wrapText="1"/>
      <protection locked="0"/>
    </xf>
    <xf numFmtId="165" fontId="3" fillId="0" borderId="1" xfId="2" applyNumberFormat="1" applyFont="1" applyBorder="1" applyAlignment="1">
      <alignment vertical="center" wrapText="1"/>
    </xf>
    <xf numFmtId="49" fontId="3" fillId="0" borderId="1" xfId="6" applyNumberFormat="1" applyFont="1" applyBorder="1" applyAlignment="1">
      <alignment vertical="center" wrapText="1" readingOrder="1"/>
    </xf>
    <xf numFmtId="3" fontId="3" fillId="0" borderId="1" xfId="8" applyNumberFormat="1" applyFont="1" applyFill="1" applyBorder="1" applyAlignment="1" applyProtection="1">
      <alignment horizontal="center" vertical="center" wrapText="1" readingOrder="1"/>
    </xf>
    <xf numFmtId="3" fontId="3" fillId="0" borderId="1" xfId="8" applyNumberFormat="1" applyFont="1" applyFill="1" applyBorder="1" applyAlignment="1">
      <alignment horizontal="right" vertical="center"/>
    </xf>
    <xf numFmtId="0" fontId="3" fillId="0" borderId="1" xfId="6" applyFont="1" applyBorder="1" applyAlignment="1">
      <alignment vertical="center" wrapText="1"/>
    </xf>
    <xf numFmtId="1" fontId="3" fillId="0" borderId="1" xfId="6" applyNumberFormat="1" applyFont="1" applyBorder="1" applyAlignment="1">
      <alignment horizontal="center" vertical="center"/>
    </xf>
    <xf numFmtId="167" fontId="3" fillId="0" borderId="1" xfId="6" applyNumberFormat="1" applyFont="1" applyBorder="1" applyAlignment="1">
      <alignment horizontal="center" vertical="center" wrapText="1"/>
    </xf>
    <xf numFmtId="3" fontId="3" fillId="0" borderId="1" xfId="6" applyNumberFormat="1" applyFont="1" applyBorder="1" applyAlignment="1">
      <alignment horizontal="right" vertical="center" wrapText="1"/>
    </xf>
    <xf numFmtId="3" fontId="3" fillId="0" borderId="1" xfId="6" applyNumberFormat="1" applyFont="1" applyBorder="1" applyAlignment="1">
      <alignment vertical="center" wrapText="1"/>
    </xf>
    <xf numFmtId="3" fontId="3" fillId="0" borderId="1" xfId="6" applyNumberFormat="1" applyFont="1" applyBorder="1" applyAlignment="1">
      <alignment horizontal="right" vertical="center"/>
    </xf>
    <xf numFmtId="49" fontId="3" fillId="0" borderId="5" xfId="2" applyNumberFormat="1" applyFont="1" applyBorder="1" applyAlignment="1">
      <alignment vertical="center" wrapText="1" readingOrder="1"/>
    </xf>
    <xf numFmtId="49" fontId="3" fillId="3" borderId="6" xfId="2" applyNumberFormat="1" applyFont="1" applyFill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center" vertical="center" wrapText="1"/>
    </xf>
    <xf numFmtId="165" fontId="6" fillId="0" borderId="1" xfId="2" applyNumberFormat="1" applyFont="1" applyBorder="1" applyAlignment="1">
      <alignment horizontal="right" vertical="center" wrapText="1"/>
    </xf>
    <xf numFmtId="0" fontId="14" fillId="0" borderId="1" xfId="2" applyFont="1" applyBorder="1" applyAlignment="1">
      <alignment horizontal="right" vertical="center"/>
    </xf>
    <xf numFmtId="0" fontId="14" fillId="0" borderId="1" xfId="2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top" wrapText="1"/>
    </xf>
    <xf numFmtId="0" fontId="3" fillId="0" borderId="7" xfId="0" quotePrefix="1" applyFont="1" applyBorder="1" applyAlignment="1">
      <alignment horizontal="center" vertical="top"/>
    </xf>
    <xf numFmtId="0" fontId="3" fillId="0" borderId="8" xfId="0" quotePrefix="1" applyFont="1" applyBorder="1" applyAlignment="1">
      <alignment horizontal="center" vertical="top"/>
    </xf>
    <xf numFmtId="0" fontId="6" fillId="3" borderId="1" xfId="2" applyFont="1" applyFill="1" applyBorder="1" applyAlignment="1">
      <alignment horizontal="left" vertical="center" wrapText="1"/>
    </xf>
    <xf numFmtId="0" fontId="6" fillId="3" borderId="1" xfId="2" applyFont="1" applyFill="1" applyBorder="1" applyAlignment="1">
      <alignment horizontal="left" vertical="center"/>
    </xf>
    <xf numFmtId="0" fontId="6" fillId="0" borderId="1" xfId="2" applyFont="1" applyBorder="1" applyAlignment="1">
      <alignment horizontal="left" vertical="center" wrapText="1"/>
    </xf>
    <xf numFmtId="0" fontId="6" fillId="0" borderId="1" xfId="2" applyFont="1" applyBorder="1" applyAlignment="1">
      <alignment horizontal="left" vertical="center"/>
    </xf>
    <xf numFmtId="3" fontId="6" fillId="0" borderId="1" xfId="2" applyNumberFormat="1" applyFont="1" applyBorder="1" applyAlignment="1">
      <alignment horizontal="left" vertical="center" wrapText="1"/>
    </xf>
    <xf numFmtId="0" fontId="6" fillId="0" borderId="2" xfId="2" applyFont="1" applyBorder="1" applyAlignment="1" applyProtection="1">
      <alignment horizontal="left" vertical="center" wrapText="1" readingOrder="1"/>
      <protection locked="0"/>
    </xf>
    <xf numFmtId="0" fontId="6" fillId="0" borderId="3" xfId="2" applyFont="1" applyBorder="1" applyAlignment="1" applyProtection="1">
      <alignment horizontal="left" vertical="center" wrapText="1" readingOrder="1"/>
      <protection locked="0"/>
    </xf>
    <xf numFmtId="0" fontId="6" fillId="0" borderId="2" xfId="2" applyFont="1" applyBorder="1" applyAlignment="1">
      <alignment horizontal="left" vertical="center" wrapText="1"/>
    </xf>
    <xf numFmtId="0" fontId="6" fillId="0" borderId="3" xfId="2" applyFont="1" applyBorder="1" applyAlignment="1">
      <alignment horizontal="left" vertical="center" wrapText="1"/>
    </xf>
    <xf numFmtId="0" fontId="12" fillId="0" borderId="2" xfId="2" applyFont="1" applyBorder="1" applyAlignment="1">
      <alignment horizontal="left" vertical="center"/>
    </xf>
    <xf numFmtId="0" fontId="12" fillId="0" borderId="3" xfId="2" applyFont="1" applyBorder="1" applyAlignment="1">
      <alignment horizontal="left" vertical="center"/>
    </xf>
    <xf numFmtId="0" fontId="6" fillId="0" borderId="2" xfId="2" applyFont="1" applyBorder="1" applyAlignment="1">
      <alignment vertical="center" wrapText="1"/>
    </xf>
    <xf numFmtId="0" fontId="6" fillId="0" borderId="3" xfId="2" applyFont="1" applyBorder="1" applyAlignment="1">
      <alignment vertical="center" wrapText="1"/>
    </xf>
    <xf numFmtId="0" fontId="6" fillId="3" borderId="2" xfId="2" applyFont="1" applyFill="1" applyBorder="1" applyAlignment="1" applyProtection="1">
      <alignment horizontal="left" vertical="center" wrapText="1" readingOrder="1"/>
      <protection locked="0"/>
    </xf>
    <xf numFmtId="0" fontId="6" fillId="3" borderId="3" xfId="2" applyFont="1" applyFill="1" applyBorder="1" applyAlignment="1" applyProtection="1">
      <alignment horizontal="left" vertical="center" wrapText="1" readingOrder="1"/>
      <protection locked="0"/>
    </xf>
    <xf numFmtId="3" fontId="6" fillId="0" borderId="2" xfId="2" applyNumberFormat="1" applyFont="1" applyBorder="1" applyAlignment="1">
      <alignment horizontal="left" vertical="center" wrapText="1"/>
    </xf>
    <xf numFmtId="3" fontId="6" fillId="0" borderId="3" xfId="2" applyNumberFormat="1" applyFont="1" applyBorder="1" applyAlignment="1">
      <alignment horizontal="left" vertical="center" wrapText="1"/>
    </xf>
    <xf numFmtId="0" fontId="6" fillId="0" borderId="2" xfId="2" applyFont="1" applyBorder="1" applyAlignment="1">
      <alignment horizontal="left" vertical="center"/>
    </xf>
    <xf numFmtId="0" fontId="6" fillId="0" borderId="3" xfId="2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49" fontId="6" fillId="0" borderId="2" xfId="2" applyNumberFormat="1" applyFont="1" applyBorder="1" applyAlignment="1">
      <alignment horizontal="justify" vertical="justify" wrapText="1"/>
    </xf>
    <xf numFmtId="49" fontId="6" fillId="0" borderId="3" xfId="2" applyNumberFormat="1" applyFont="1" applyBorder="1" applyAlignment="1">
      <alignment horizontal="justify" vertical="justify" wrapText="1"/>
    </xf>
    <xf numFmtId="0" fontId="6" fillId="0" borderId="1" xfId="0" applyFont="1" applyBorder="1" applyAlignment="1">
      <alignment horizontal="justify" vertical="justify" wrapText="1"/>
    </xf>
  </cellXfs>
  <cellStyles count="11">
    <cellStyle name="Comma" xfId="1" builtinId="3"/>
    <cellStyle name="Comma 2" xfId="3"/>
    <cellStyle name="Comma 2 2" xfId="8"/>
    <cellStyle name="Normal" xfId="0" builtinId="0"/>
    <cellStyle name="Normal 2" xfId="2"/>
    <cellStyle name="Normal 2 2" xfId="9"/>
    <cellStyle name="Normal 2 3" xfId="10"/>
    <cellStyle name="Normal 2 4" xfId="5"/>
    <cellStyle name="Normal 2 5" xfId="7"/>
    <cellStyle name="Normal 3" xfId="4"/>
    <cellStyle name="Normal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h&#432;&#417;ng\T&#192;I%20S&#7842;N\T&#7893;ng%20ki&#7875;m%20k&#234;%20t&#224;i%20s&#7843;n%20c&#244;ng\CCTTBVTV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-TR&#7840;M%20KTNNKV%20CH&#194;U%20&#272;&#7888;C/Qu&#7843;n%20l&#253;%20t&#224;i%20s&#7843;n/Template_01-TSCD_20250311-3TR&#7840;M%20HUY&#7878;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h sách tài sản cố định"/>
      <sheetName val="Hướng dẫn"/>
      <sheetName val="Loại tài sản"/>
      <sheetName val="Dữ liệu năm"/>
    </sheetNames>
    <sheetDataSet>
      <sheetData sheetId="0"/>
      <sheetData sheetId="1"/>
      <sheetData sheetId="2">
        <row r="2">
          <cell r="A2" t="str">
            <v>Đất trụ sở làm việc</v>
          </cell>
        </row>
        <row r="3">
          <cell r="A3" t="str">
            <v>Đất công trình sự nghiệp</v>
          </cell>
        </row>
        <row r="4">
          <cell r="A4" t="str">
            <v>Biệt thự, công trình đặc biệt</v>
          </cell>
        </row>
        <row r="5">
          <cell r="A5" t="str">
            <v>Nhà cấp I</v>
          </cell>
        </row>
        <row r="6">
          <cell r="A6" t="str">
            <v>Nhà cấp II</v>
          </cell>
        </row>
        <row r="7">
          <cell r="A7" t="str">
            <v>Nhà cấp III</v>
          </cell>
        </row>
        <row r="8">
          <cell r="A8" t="str">
            <v>Nhà cấp IV</v>
          </cell>
        </row>
        <row r="9">
          <cell r="A9" t="str">
            <v>Kho chứa, bể chứa, bãi đỗ, sân phơi, sân chơi, sân thể thao, bể bơi</v>
          </cell>
        </row>
        <row r="10">
          <cell r="A10" t="str">
            <v>Giếng khoan, giếng đào, tường rào</v>
          </cell>
        </row>
        <row r="11">
          <cell r="A11" t="str">
            <v>Vật kiến trúc khác</v>
          </cell>
        </row>
        <row r="12">
          <cell r="A12" t="str">
            <v>Công trình điện chưa chuyển giao cho đơn vị điện lực</v>
          </cell>
        </row>
        <row r="13">
          <cell r="A13" t="str">
            <v>Công trình xây dựng khác</v>
          </cell>
        </row>
        <row r="14">
          <cell r="A14" t="str">
            <v>Xe ô tô 4-5 chỗ ngồi - Xe ô tô phục vụ công tác các chức danh</v>
          </cell>
        </row>
        <row r="15">
          <cell r="A15" t="str">
            <v>Xe ô tô 6-8 chỗ ngồi - Xe ô tô phục vụ công tác các chức danh</v>
          </cell>
        </row>
        <row r="16">
          <cell r="A16" t="str">
            <v>Xe ô tô 4-5 chỗ ngồi - Xe ô tô phục vụ công tác chung</v>
          </cell>
        </row>
        <row r="17">
          <cell r="A17" t="str">
            <v>Xe ô tô 6-8 chỗ ngồi - Xe ô tô phục vụ công tác chung</v>
          </cell>
        </row>
        <row r="18">
          <cell r="A18" t="str">
            <v>Xe ô tô 9-12 chỗ ngồi - Xe ô tô phục vụ công tác chung</v>
          </cell>
        </row>
        <row r="19">
          <cell r="A19" t="str">
            <v>Xe ô tô 13-16 chỗ ngồi - Xe ô tô phục vụ công tác chung</v>
          </cell>
        </row>
        <row r="20">
          <cell r="A20" t="str">
            <v>Xe ô tô bán tải - Xe ô tô phục vụ công tác chung</v>
          </cell>
        </row>
        <row r="21">
          <cell r="A21" t="str">
            <v>Xe ô tô chuyên dùng trong lĩnh vực y tế - Xe ô tô chuyên dùng</v>
          </cell>
        </row>
        <row r="22">
          <cell r="A22" t="str">
            <v>Xe ô tô có kết cấu đặc biệt - Xe ô tô chuyên dùng</v>
          </cell>
        </row>
        <row r="23">
          <cell r="A23" t="str">
            <v>Xe ô tô có gắn thiết bị chuyên dùng hoặc gắn biển hiệu nhận biết - Xe ô tô chuyên dùng</v>
          </cell>
        </row>
        <row r="24">
          <cell r="A24" t="str">
            <v>Xe ô tô tải - Xe ô tô chuyên dùng</v>
          </cell>
        </row>
        <row r="25">
          <cell r="A25" t="str">
            <v>Xe ô tô ô tô trên 16 chỗ ngồi - Xe ô tô chuyên dùng</v>
          </cell>
        </row>
        <row r="26">
          <cell r="A26" t="str">
            <v>Xe ô tô phục vụ lễ tân nhà nước</v>
          </cell>
        </row>
        <row r="27">
          <cell r="A27" t="str">
            <v>Phương tiện vận tải đường bộ</v>
          </cell>
        </row>
        <row r="28">
          <cell r="A28" t="str">
            <v>Phương tiện vận tải đường sắt</v>
          </cell>
        </row>
        <row r="29">
          <cell r="A29" t="str">
            <v>Phương tiện vận tải đường thủy</v>
          </cell>
        </row>
        <row r="30">
          <cell r="A30" t="str">
            <v>Phương tiện vận tải hàng không</v>
          </cell>
        </row>
        <row r="31">
          <cell r="A31" t="str">
            <v>Phương tiện vận tải khác</v>
          </cell>
        </row>
        <row r="32">
          <cell r="A32" t="str">
            <v>Máy móc, thiết bị văn phòng phổ biến</v>
          </cell>
        </row>
        <row r="33">
          <cell r="A33" t="str">
            <v>Máy móc, thiết bị phục vụ hoạt động chung</v>
          </cell>
        </row>
        <row r="34">
          <cell r="A34" t="str">
            <v>Máy móc, thiết bị chuyên dùng</v>
          </cell>
        </row>
        <row r="35">
          <cell r="A35" t="str">
            <v>Các loại súc vật</v>
          </cell>
        </row>
        <row r="36">
          <cell r="A36" t="str">
            <v>Cây lâu năm, vườn cây lâu năm, vườn cây công nghiệp, vườn cây ăn quả</v>
          </cell>
        </row>
        <row r="37">
          <cell r="A37" t="str">
            <v>Thảm cỏ, cây cảnh, vườn cây cảnh</v>
          </cell>
        </row>
        <row r="38">
          <cell r="A38" t="str">
            <v>Tài sản cố định đặc thù</v>
          </cell>
        </row>
        <row r="39">
          <cell r="A39" t="str">
            <v>Tài sản cố định hữu hình khác</v>
          </cell>
        </row>
        <row r="40">
          <cell r="A40" t="str">
            <v>Quyền tác giả và quyền liên quan đến quyền tác giả</v>
          </cell>
        </row>
        <row r="41">
          <cell r="A41" t="str">
            <v>Quyền sở hữu công nghiệp</v>
          </cell>
        </row>
        <row r="42">
          <cell r="A42" t="str">
            <v>Quyền đối với giống cây trồng</v>
          </cell>
        </row>
        <row r="43">
          <cell r="A43" t="str">
            <v>Phần mềm ứng dụng</v>
          </cell>
        </row>
        <row r="44">
          <cell r="A44" t="str">
            <v>Tài sản cố định vô hình khác</v>
          </cell>
        </row>
      </sheetData>
      <sheetData sheetId="3">
        <row r="2">
          <cell r="A2" t="str">
            <v>N/A</v>
          </cell>
        </row>
        <row r="3">
          <cell r="A3">
            <v>2026</v>
          </cell>
        </row>
        <row r="4">
          <cell r="A4">
            <v>2025</v>
          </cell>
        </row>
        <row r="5">
          <cell r="A5">
            <v>2024</v>
          </cell>
        </row>
        <row r="6">
          <cell r="A6">
            <v>2023</v>
          </cell>
        </row>
        <row r="7">
          <cell r="A7">
            <v>2022</v>
          </cell>
        </row>
        <row r="8">
          <cell r="A8">
            <v>2021</v>
          </cell>
        </row>
        <row r="9">
          <cell r="A9">
            <v>2020</v>
          </cell>
        </row>
        <row r="10">
          <cell r="A10">
            <v>2019</v>
          </cell>
        </row>
        <row r="11">
          <cell r="A11">
            <v>2018</v>
          </cell>
        </row>
        <row r="12">
          <cell r="A12">
            <v>2017</v>
          </cell>
        </row>
        <row r="13">
          <cell r="A13">
            <v>2016</v>
          </cell>
        </row>
        <row r="14">
          <cell r="A14">
            <v>2015</v>
          </cell>
        </row>
        <row r="15">
          <cell r="A15">
            <v>2014</v>
          </cell>
        </row>
        <row r="16">
          <cell r="A16">
            <v>2013</v>
          </cell>
        </row>
        <row r="17">
          <cell r="A17">
            <v>2012</v>
          </cell>
        </row>
        <row r="18">
          <cell r="A18">
            <v>2011</v>
          </cell>
        </row>
        <row r="19">
          <cell r="A19">
            <v>2010</v>
          </cell>
        </row>
        <row r="20">
          <cell r="A20">
            <v>2009</v>
          </cell>
        </row>
        <row r="21">
          <cell r="A21">
            <v>2008</v>
          </cell>
        </row>
        <row r="22">
          <cell r="A22">
            <v>2007</v>
          </cell>
        </row>
        <row r="23">
          <cell r="A23">
            <v>2006</v>
          </cell>
        </row>
        <row r="24">
          <cell r="A24">
            <v>2005</v>
          </cell>
        </row>
        <row r="25">
          <cell r="A25">
            <v>2004</v>
          </cell>
        </row>
        <row r="26">
          <cell r="A26">
            <v>2003</v>
          </cell>
        </row>
        <row r="27">
          <cell r="A27">
            <v>2002</v>
          </cell>
        </row>
        <row r="28">
          <cell r="A28">
            <v>2001</v>
          </cell>
        </row>
        <row r="29">
          <cell r="A29">
            <v>2000</v>
          </cell>
        </row>
        <row r="30">
          <cell r="A30">
            <v>1999</v>
          </cell>
        </row>
        <row r="31">
          <cell r="A31">
            <v>1998</v>
          </cell>
        </row>
        <row r="32">
          <cell r="A32">
            <v>1997</v>
          </cell>
        </row>
        <row r="33">
          <cell r="A33">
            <v>1996</v>
          </cell>
        </row>
        <row r="34">
          <cell r="A34">
            <v>1995</v>
          </cell>
        </row>
        <row r="35">
          <cell r="A35">
            <v>1994</v>
          </cell>
        </row>
        <row r="36">
          <cell r="A36">
            <v>1993</v>
          </cell>
        </row>
        <row r="37">
          <cell r="A37">
            <v>1992</v>
          </cell>
        </row>
        <row r="38">
          <cell r="A38">
            <v>1991</v>
          </cell>
        </row>
        <row r="39">
          <cell r="A39">
            <v>1990</v>
          </cell>
        </row>
        <row r="40">
          <cell r="A40">
            <v>1989</v>
          </cell>
        </row>
        <row r="41">
          <cell r="A41">
            <v>1988</v>
          </cell>
        </row>
        <row r="42">
          <cell r="A42">
            <v>1987</v>
          </cell>
        </row>
        <row r="43">
          <cell r="A43">
            <v>1986</v>
          </cell>
        </row>
        <row r="44">
          <cell r="A44">
            <v>1985</v>
          </cell>
        </row>
        <row r="45">
          <cell r="A45">
            <v>1984</v>
          </cell>
        </row>
        <row r="46">
          <cell r="A46">
            <v>1983</v>
          </cell>
        </row>
        <row r="47">
          <cell r="A47">
            <v>1982</v>
          </cell>
        </row>
        <row r="48">
          <cell r="A48">
            <v>1981</v>
          </cell>
        </row>
        <row r="49">
          <cell r="A49">
            <v>1980</v>
          </cell>
        </row>
        <row r="50">
          <cell r="A50">
            <v>1979</v>
          </cell>
        </row>
        <row r="51">
          <cell r="A51">
            <v>1978</v>
          </cell>
        </row>
        <row r="52">
          <cell r="A52">
            <v>1977</v>
          </cell>
        </row>
        <row r="53">
          <cell r="A53">
            <v>1976</v>
          </cell>
        </row>
        <row r="54">
          <cell r="A54">
            <v>1975</v>
          </cell>
        </row>
        <row r="55">
          <cell r="A55">
            <v>1974</v>
          </cell>
        </row>
        <row r="56">
          <cell r="A56">
            <v>1973</v>
          </cell>
        </row>
        <row r="57">
          <cell r="A57">
            <v>1972</v>
          </cell>
        </row>
        <row r="58">
          <cell r="A58">
            <v>1971</v>
          </cell>
        </row>
        <row r="59">
          <cell r="A59">
            <v>1970</v>
          </cell>
        </row>
        <row r="60">
          <cell r="A60">
            <v>1969</v>
          </cell>
        </row>
        <row r="61">
          <cell r="A61">
            <v>1968</v>
          </cell>
        </row>
        <row r="62">
          <cell r="A62">
            <v>1967</v>
          </cell>
        </row>
        <row r="63">
          <cell r="A63">
            <v>1966</v>
          </cell>
        </row>
        <row r="64">
          <cell r="A64">
            <v>1965</v>
          </cell>
        </row>
        <row r="65">
          <cell r="A65">
            <v>1964</v>
          </cell>
        </row>
        <row r="66">
          <cell r="A66">
            <v>1963</v>
          </cell>
        </row>
        <row r="67">
          <cell r="A67">
            <v>1962</v>
          </cell>
        </row>
        <row r="68">
          <cell r="A68">
            <v>1961</v>
          </cell>
        </row>
        <row r="69">
          <cell r="A69">
            <v>1960</v>
          </cell>
        </row>
        <row r="70">
          <cell r="A70">
            <v>1959</v>
          </cell>
        </row>
        <row r="71">
          <cell r="A71">
            <v>1958</v>
          </cell>
        </row>
        <row r="72">
          <cell r="A72">
            <v>1957</v>
          </cell>
        </row>
        <row r="73">
          <cell r="A73">
            <v>1956</v>
          </cell>
        </row>
        <row r="74">
          <cell r="A74">
            <v>1955</v>
          </cell>
        </row>
        <row r="75">
          <cell r="A75">
            <v>1954</v>
          </cell>
        </row>
        <row r="76">
          <cell r="A76">
            <v>1953</v>
          </cell>
        </row>
        <row r="77">
          <cell r="A77">
            <v>1952</v>
          </cell>
        </row>
        <row r="78">
          <cell r="A78">
            <v>1951</v>
          </cell>
        </row>
        <row r="79">
          <cell r="A79">
            <v>1950</v>
          </cell>
        </row>
        <row r="80">
          <cell r="A80">
            <v>1949</v>
          </cell>
        </row>
        <row r="81">
          <cell r="A81">
            <v>1948</v>
          </cell>
        </row>
        <row r="82">
          <cell r="A82">
            <v>1947</v>
          </cell>
        </row>
        <row r="83">
          <cell r="A83">
            <v>1946</v>
          </cell>
        </row>
        <row r="84">
          <cell r="A84">
            <v>1945</v>
          </cell>
        </row>
        <row r="85">
          <cell r="A85">
            <v>1944</v>
          </cell>
        </row>
        <row r="86">
          <cell r="A86">
            <v>1943</v>
          </cell>
        </row>
        <row r="87">
          <cell r="A87">
            <v>1942</v>
          </cell>
        </row>
        <row r="88">
          <cell r="A88">
            <v>1941</v>
          </cell>
        </row>
        <row r="89">
          <cell r="A89">
            <v>1940</v>
          </cell>
        </row>
        <row r="90">
          <cell r="A90">
            <v>1939</v>
          </cell>
        </row>
        <row r="91">
          <cell r="A91">
            <v>1938</v>
          </cell>
        </row>
        <row r="92">
          <cell r="A92">
            <v>1937</v>
          </cell>
        </row>
        <row r="93">
          <cell r="A93">
            <v>1936</v>
          </cell>
        </row>
        <row r="94">
          <cell r="A94">
            <v>1935</v>
          </cell>
        </row>
        <row r="95">
          <cell r="A95">
            <v>1934</v>
          </cell>
        </row>
        <row r="96">
          <cell r="A96">
            <v>1933</v>
          </cell>
        </row>
        <row r="97">
          <cell r="A97">
            <v>1932</v>
          </cell>
        </row>
        <row r="98">
          <cell r="A98">
            <v>1931</v>
          </cell>
        </row>
        <row r="99">
          <cell r="A99">
            <v>1930</v>
          </cell>
        </row>
        <row r="100">
          <cell r="A100">
            <v>1929</v>
          </cell>
        </row>
        <row r="101">
          <cell r="A101">
            <v>1928</v>
          </cell>
        </row>
        <row r="102">
          <cell r="A102">
            <v>1927</v>
          </cell>
        </row>
        <row r="103">
          <cell r="A103">
            <v>1926</v>
          </cell>
        </row>
        <row r="104">
          <cell r="A104">
            <v>1925</v>
          </cell>
        </row>
        <row r="105">
          <cell r="A105">
            <v>1924</v>
          </cell>
        </row>
        <row r="106">
          <cell r="A106">
            <v>1923</v>
          </cell>
        </row>
        <row r="107">
          <cell r="A107">
            <v>1922</v>
          </cell>
        </row>
        <row r="108">
          <cell r="A108">
            <v>1921</v>
          </cell>
        </row>
        <row r="109">
          <cell r="A109">
            <v>1920</v>
          </cell>
        </row>
        <row r="110">
          <cell r="A110">
            <v>1919</v>
          </cell>
        </row>
        <row r="111">
          <cell r="A111">
            <v>1918</v>
          </cell>
        </row>
        <row r="112">
          <cell r="A112">
            <v>1917</v>
          </cell>
        </row>
        <row r="113">
          <cell r="A113">
            <v>1916</v>
          </cell>
        </row>
        <row r="114">
          <cell r="A114">
            <v>1915</v>
          </cell>
        </row>
        <row r="115">
          <cell r="A115">
            <v>1914</v>
          </cell>
        </row>
        <row r="116">
          <cell r="A116">
            <v>1913</v>
          </cell>
        </row>
        <row r="117">
          <cell r="A117">
            <v>1912</v>
          </cell>
        </row>
        <row r="118">
          <cell r="A118">
            <v>1911</v>
          </cell>
        </row>
        <row r="119">
          <cell r="A119">
            <v>1910</v>
          </cell>
        </row>
        <row r="120">
          <cell r="A120">
            <v>1909</v>
          </cell>
        </row>
        <row r="121">
          <cell r="A121">
            <v>1908</v>
          </cell>
        </row>
        <row r="122">
          <cell r="A122">
            <v>1907</v>
          </cell>
        </row>
        <row r="123">
          <cell r="A123">
            <v>1906</v>
          </cell>
        </row>
        <row r="124">
          <cell r="A124">
            <v>1905</v>
          </cell>
        </row>
        <row r="125">
          <cell r="A125">
            <v>1904</v>
          </cell>
        </row>
        <row r="126">
          <cell r="A126">
            <v>1903</v>
          </cell>
        </row>
        <row r="127">
          <cell r="A127">
            <v>1902</v>
          </cell>
        </row>
        <row r="128">
          <cell r="A128">
            <v>1901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nh sách tài sản cố định"/>
      <sheetName val="Hướng dẫn"/>
      <sheetName val="Loại tài sản"/>
      <sheetName val="Sheet1"/>
      <sheetName val="Dữ liệu năm"/>
    </sheetNames>
    <sheetDataSet>
      <sheetData sheetId="0"/>
      <sheetData sheetId="1"/>
      <sheetData sheetId="2">
        <row r="2">
          <cell r="A2" t="str">
            <v>Đất trụ sở làm việc</v>
          </cell>
        </row>
      </sheetData>
      <sheetData sheetId="3"/>
      <sheetData sheetId="4">
        <row r="2">
          <cell r="A2" t="str">
            <v>N/A</v>
          </cell>
          <cell r="C2">
            <v>1</v>
          </cell>
        </row>
        <row r="3">
          <cell r="C3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64"/>
  <sheetViews>
    <sheetView tabSelected="1" workbookViewId="0">
      <selection activeCell="A3" sqref="A3:I3"/>
    </sheetView>
  </sheetViews>
  <sheetFormatPr defaultColWidth="9.125" defaultRowHeight="15" x14ac:dyDescent="0.2"/>
  <cols>
    <col min="1" max="1" width="5.25" style="227" customWidth="1"/>
    <col min="2" max="2" width="23.25" style="1" customWidth="1"/>
    <col min="3" max="3" width="8" style="1" customWidth="1"/>
    <col min="4" max="4" width="10" style="1" customWidth="1"/>
    <col min="5" max="5" width="9" style="1" customWidth="1"/>
    <col min="6" max="6" width="14.625" style="1" customWidth="1"/>
    <col min="7" max="7" width="6.625" style="1" customWidth="1"/>
    <col min="8" max="8" width="12.875" style="1" customWidth="1"/>
    <col min="9" max="9" width="9.25" style="1" customWidth="1"/>
    <col min="10" max="16384" width="9.125" style="1"/>
  </cols>
  <sheetData>
    <row r="1" spans="1:9" ht="15" customHeight="1" x14ac:dyDescent="0.2">
      <c r="A1" s="251" t="s">
        <v>0</v>
      </c>
      <c r="B1" s="251"/>
      <c r="C1" s="251"/>
      <c r="D1" s="251"/>
      <c r="E1" s="251"/>
      <c r="F1" s="251"/>
      <c r="G1" s="251"/>
      <c r="H1" s="251"/>
      <c r="I1" s="251"/>
    </row>
    <row r="2" spans="1:9" ht="15" customHeight="1" x14ac:dyDescent="0.2">
      <c r="A2" s="251" t="s">
        <v>1</v>
      </c>
      <c r="B2" s="251"/>
      <c r="C2" s="251"/>
      <c r="D2" s="251"/>
      <c r="E2" s="251"/>
      <c r="F2" s="251"/>
      <c r="G2" s="251"/>
      <c r="H2" s="251"/>
      <c r="I2" s="251"/>
    </row>
    <row r="3" spans="1:9" ht="17.25" x14ac:dyDescent="0.2">
      <c r="A3" s="252" t="s">
        <v>505</v>
      </c>
      <c r="B3" s="253"/>
      <c r="C3" s="253"/>
      <c r="D3" s="253"/>
      <c r="E3" s="253"/>
      <c r="F3" s="253"/>
      <c r="G3" s="253"/>
      <c r="H3" s="253"/>
      <c r="I3" s="253"/>
    </row>
    <row r="5" spans="1:9" ht="57" customHeight="1" x14ac:dyDescent="0.2">
      <c r="A5" s="2" t="s">
        <v>2</v>
      </c>
      <c r="B5" s="3" t="s">
        <v>3</v>
      </c>
      <c r="C5" s="3" t="s">
        <v>4</v>
      </c>
      <c r="D5" s="3" t="s">
        <v>5</v>
      </c>
      <c r="E5" s="3" t="s">
        <v>6</v>
      </c>
      <c r="F5" s="3" t="s">
        <v>7</v>
      </c>
      <c r="G5" s="3" t="s">
        <v>8</v>
      </c>
      <c r="H5" s="3" t="s">
        <v>9</v>
      </c>
      <c r="I5" s="2" t="s">
        <v>10</v>
      </c>
    </row>
    <row r="6" spans="1:9" ht="20.25" customHeight="1" x14ac:dyDescent="0.2">
      <c r="A6" s="4" t="s">
        <v>11</v>
      </c>
      <c r="B6" s="4" t="s">
        <v>12</v>
      </c>
      <c r="C6" s="4" t="s">
        <v>13</v>
      </c>
      <c r="D6" s="4" t="s">
        <v>14</v>
      </c>
      <c r="E6" s="4" t="s">
        <v>15</v>
      </c>
      <c r="F6" s="4" t="s">
        <v>16</v>
      </c>
      <c r="G6" s="4" t="s">
        <v>17</v>
      </c>
      <c r="H6" s="4" t="s">
        <v>18</v>
      </c>
      <c r="I6" s="4" t="s">
        <v>19</v>
      </c>
    </row>
    <row r="7" spans="1:9" ht="57.75" customHeight="1" x14ac:dyDescent="0.2">
      <c r="A7" s="5" t="s">
        <v>20</v>
      </c>
      <c r="B7" s="254" t="s">
        <v>21</v>
      </c>
      <c r="C7" s="255"/>
      <c r="D7" s="6">
        <v>220</v>
      </c>
      <c r="E7" s="7"/>
      <c r="F7" s="8">
        <v>5408212026</v>
      </c>
      <c r="G7" s="9" t="s">
        <v>22</v>
      </c>
      <c r="H7" s="8">
        <v>58934000</v>
      </c>
      <c r="I7" s="10"/>
    </row>
    <row r="8" spans="1:9" ht="30" customHeight="1" x14ac:dyDescent="0.2">
      <c r="A8" s="4">
        <v>1</v>
      </c>
      <c r="B8" s="11" t="s">
        <v>23</v>
      </c>
      <c r="C8" s="12" t="s">
        <v>24</v>
      </c>
      <c r="D8" s="13">
        <v>1</v>
      </c>
      <c r="E8" s="14" t="s">
        <v>25</v>
      </c>
      <c r="F8" s="15">
        <v>12550000</v>
      </c>
      <c r="G8" s="16">
        <v>0</v>
      </c>
      <c r="H8" s="17">
        <v>30000</v>
      </c>
      <c r="I8" s="229" t="s">
        <v>502</v>
      </c>
    </row>
    <row r="9" spans="1:9" ht="30" customHeight="1" x14ac:dyDescent="0.2">
      <c r="A9" s="4">
        <v>2</v>
      </c>
      <c r="B9" s="11" t="s">
        <v>26</v>
      </c>
      <c r="C9" s="12" t="s">
        <v>24</v>
      </c>
      <c r="D9" s="13">
        <v>1</v>
      </c>
      <c r="E9" s="14" t="s">
        <v>27</v>
      </c>
      <c r="F9" s="15">
        <v>21350000</v>
      </c>
      <c r="G9" s="16">
        <v>0</v>
      </c>
      <c r="H9" s="17">
        <v>700000</v>
      </c>
      <c r="I9" s="230"/>
    </row>
    <row r="10" spans="1:9" ht="30" customHeight="1" x14ac:dyDescent="0.2">
      <c r="A10" s="4">
        <v>3</v>
      </c>
      <c r="B10" s="11" t="s">
        <v>28</v>
      </c>
      <c r="C10" s="12" t="s">
        <v>24</v>
      </c>
      <c r="D10" s="13">
        <v>1</v>
      </c>
      <c r="E10" s="14" t="s">
        <v>29</v>
      </c>
      <c r="F10" s="15">
        <v>19000000</v>
      </c>
      <c r="G10" s="16">
        <v>0</v>
      </c>
      <c r="H10" s="17">
        <v>200000</v>
      </c>
      <c r="I10" s="230"/>
    </row>
    <row r="11" spans="1:9" ht="30" customHeight="1" x14ac:dyDescent="0.2">
      <c r="A11" s="4">
        <v>4</v>
      </c>
      <c r="B11" s="11" t="s">
        <v>30</v>
      </c>
      <c r="C11" s="12" t="s">
        <v>24</v>
      </c>
      <c r="D11" s="13">
        <v>1</v>
      </c>
      <c r="E11" s="14" t="s">
        <v>31</v>
      </c>
      <c r="F11" s="15">
        <v>11150000</v>
      </c>
      <c r="G11" s="16">
        <v>0</v>
      </c>
      <c r="H11" s="17">
        <v>30000</v>
      </c>
      <c r="I11" s="230"/>
    </row>
    <row r="12" spans="1:9" ht="30" customHeight="1" x14ac:dyDescent="0.2">
      <c r="A12" s="4">
        <v>5</v>
      </c>
      <c r="B12" s="11" t="s">
        <v>32</v>
      </c>
      <c r="C12" s="12" t="s">
        <v>24</v>
      </c>
      <c r="D12" s="13">
        <v>1</v>
      </c>
      <c r="E12" s="14" t="s">
        <v>31</v>
      </c>
      <c r="F12" s="15">
        <v>31500000</v>
      </c>
      <c r="G12" s="16">
        <v>0</v>
      </c>
      <c r="H12" s="17">
        <v>1000000</v>
      </c>
      <c r="I12" s="230"/>
    </row>
    <row r="13" spans="1:9" ht="30" customHeight="1" x14ac:dyDescent="0.2">
      <c r="A13" s="4">
        <v>6</v>
      </c>
      <c r="B13" s="11" t="s">
        <v>33</v>
      </c>
      <c r="C13" s="12" t="s">
        <v>24</v>
      </c>
      <c r="D13" s="13">
        <v>1</v>
      </c>
      <c r="E13" s="14" t="s">
        <v>34</v>
      </c>
      <c r="F13" s="15">
        <v>13900000</v>
      </c>
      <c r="G13" s="16">
        <v>0</v>
      </c>
      <c r="H13" s="17">
        <v>1000000</v>
      </c>
      <c r="I13" s="231"/>
    </row>
    <row r="14" spans="1:9" ht="30" customHeight="1" x14ac:dyDescent="0.2">
      <c r="A14" s="4">
        <v>7</v>
      </c>
      <c r="B14" s="18" t="s">
        <v>35</v>
      </c>
      <c r="C14" s="19" t="s">
        <v>36</v>
      </c>
      <c r="D14" s="13">
        <v>1</v>
      </c>
      <c r="E14" s="20" t="s">
        <v>37</v>
      </c>
      <c r="F14" s="16">
        <v>13575500</v>
      </c>
      <c r="G14" s="21">
        <v>0</v>
      </c>
      <c r="H14" s="17">
        <v>30000</v>
      </c>
      <c r="I14" s="229" t="s">
        <v>503</v>
      </c>
    </row>
    <row r="15" spans="1:9" ht="30" customHeight="1" x14ac:dyDescent="0.2">
      <c r="A15" s="4">
        <v>8</v>
      </c>
      <c r="B15" s="18" t="s">
        <v>38</v>
      </c>
      <c r="C15" s="19" t="s">
        <v>36</v>
      </c>
      <c r="D15" s="13">
        <v>1</v>
      </c>
      <c r="E15" s="20" t="s">
        <v>37</v>
      </c>
      <c r="F15" s="16">
        <v>13575500</v>
      </c>
      <c r="G15" s="21">
        <v>0</v>
      </c>
      <c r="H15" s="17">
        <v>30000</v>
      </c>
      <c r="I15" s="230"/>
    </row>
    <row r="16" spans="1:9" ht="30" customHeight="1" x14ac:dyDescent="0.2">
      <c r="A16" s="4">
        <v>9</v>
      </c>
      <c r="B16" s="18" t="s">
        <v>39</v>
      </c>
      <c r="C16" s="19" t="s">
        <v>36</v>
      </c>
      <c r="D16" s="13">
        <v>1</v>
      </c>
      <c r="E16" s="20" t="s">
        <v>37</v>
      </c>
      <c r="F16" s="16">
        <v>13575500</v>
      </c>
      <c r="G16" s="21">
        <v>0</v>
      </c>
      <c r="H16" s="17">
        <v>30000</v>
      </c>
      <c r="I16" s="230"/>
    </row>
    <row r="17" spans="1:9" ht="30" customHeight="1" x14ac:dyDescent="0.2">
      <c r="A17" s="4">
        <v>10</v>
      </c>
      <c r="B17" s="18" t="s">
        <v>40</v>
      </c>
      <c r="C17" s="19" t="s">
        <v>36</v>
      </c>
      <c r="D17" s="13">
        <v>1</v>
      </c>
      <c r="E17" s="20" t="s">
        <v>37</v>
      </c>
      <c r="F17" s="16">
        <v>13575500</v>
      </c>
      <c r="G17" s="21">
        <v>0</v>
      </c>
      <c r="H17" s="17">
        <v>30000</v>
      </c>
      <c r="I17" s="230"/>
    </row>
    <row r="18" spans="1:9" ht="30" customHeight="1" x14ac:dyDescent="0.2">
      <c r="A18" s="4">
        <v>11</v>
      </c>
      <c r="B18" s="18" t="s">
        <v>41</v>
      </c>
      <c r="C18" s="19" t="s">
        <v>36</v>
      </c>
      <c r="D18" s="13">
        <v>1</v>
      </c>
      <c r="E18" s="22">
        <v>2009</v>
      </c>
      <c r="F18" s="16">
        <v>13072500</v>
      </c>
      <c r="G18" s="21">
        <v>0</v>
      </c>
      <c r="H18" s="17">
        <v>30000</v>
      </c>
      <c r="I18" s="230"/>
    </row>
    <row r="19" spans="1:9" ht="30" customHeight="1" x14ac:dyDescent="0.2">
      <c r="A19" s="4">
        <v>12</v>
      </c>
      <c r="B19" s="18" t="s">
        <v>42</v>
      </c>
      <c r="C19" s="19" t="s">
        <v>36</v>
      </c>
      <c r="D19" s="13">
        <v>1</v>
      </c>
      <c r="E19" s="22">
        <v>2009</v>
      </c>
      <c r="F19" s="16">
        <v>13072500</v>
      </c>
      <c r="G19" s="21">
        <v>0</v>
      </c>
      <c r="H19" s="17">
        <v>30000</v>
      </c>
      <c r="I19" s="230"/>
    </row>
    <row r="20" spans="1:9" ht="30" customHeight="1" x14ac:dyDescent="0.2">
      <c r="A20" s="4">
        <v>13</v>
      </c>
      <c r="B20" s="18" t="s">
        <v>43</v>
      </c>
      <c r="C20" s="19" t="s">
        <v>36</v>
      </c>
      <c r="D20" s="13">
        <v>1</v>
      </c>
      <c r="E20" s="22">
        <v>2009</v>
      </c>
      <c r="F20" s="16">
        <v>13072500</v>
      </c>
      <c r="G20" s="21">
        <v>0</v>
      </c>
      <c r="H20" s="17">
        <v>30000</v>
      </c>
      <c r="I20" s="230"/>
    </row>
    <row r="21" spans="1:9" ht="30" customHeight="1" x14ac:dyDescent="0.2">
      <c r="A21" s="4">
        <v>14</v>
      </c>
      <c r="B21" s="18" t="s">
        <v>44</v>
      </c>
      <c r="C21" s="19" t="s">
        <v>36</v>
      </c>
      <c r="D21" s="13">
        <v>1</v>
      </c>
      <c r="E21" s="22">
        <v>2009</v>
      </c>
      <c r="F21" s="16">
        <v>13072500</v>
      </c>
      <c r="G21" s="21">
        <v>0</v>
      </c>
      <c r="H21" s="17">
        <v>30000</v>
      </c>
      <c r="I21" s="230"/>
    </row>
    <row r="22" spans="1:9" ht="30" customHeight="1" x14ac:dyDescent="0.2">
      <c r="A22" s="4">
        <v>15</v>
      </c>
      <c r="B22" s="18" t="s">
        <v>45</v>
      </c>
      <c r="C22" s="19" t="s">
        <v>36</v>
      </c>
      <c r="D22" s="13">
        <v>1</v>
      </c>
      <c r="E22" s="22">
        <v>2009</v>
      </c>
      <c r="F22" s="16">
        <v>13072500</v>
      </c>
      <c r="G22" s="21">
        <v>0</v>
      </c>
      <c r="H22" s="17">
        <v>30000</v>
      </c>
      <c r="I22" s="230"/>
    </row>
    <row r="23" spans="1:9" ht="30" customHeight="1" x14ac:dyDescent="0.2">
      <c r="A23" s="4">
        <v>16</v>
      </c>
      <c r="B23" s="18" t="s">
        <v>46</v>
      </c>
      <c r="C23" s="19" t="s">
        <v>36</v>
      </c>
      <c r="D23" s="13">
        <v>1</v>
      </c>
      <c r="E23" s="22">
        <v>2009</v>
      </c>
      <c r="F23" s="16">
        <v>13072500</v>
      </c>
      <c r="G23" s="21">
        <v>0</v>
      </c>
      <c r="H23" s="17">
        <v>30000</v>
      </c>
      <c r="I23" s="230"/>
    </row>
    <row r="24" spans="1:9" ht="30" customHeight="1" x14ac:dyDescent="0.2">
      <c r="A24" s="4">
        <v>17</v>
      </c>
      <c r="B24" s="18" t="s">
        <v>47</v>
      </c>
      <c r="C24" s="19" t="s">
        <v>36</v>
      </c>
      <c r="D24" s="13">
        <v>1</v>
      </c>
      <c r="E24" s="22">
        <v>2009</v>
      </c>
      <c r="F24" s="16">
        <v>13072500</v>
      </c>
      <c r="G24" s="21">
        <v>0</v>
      </c>
      <c r="H24" s="17">
        <v>30000</v>
      </c>
      <c r="I24" s="230"/>
    </row>
    <row r="25" spans="1:9" ht="30" customHeight="1" x14ac:dyDescent="0.2">
      <c r="A25" s="4">
        <v>18</v>
      </c>
      <c r="B25" s="18" t="s">
        <v>48</v>
      </c>
      <c r="C25" s="19" t="s">
        <v>36</v>
      </c>
      <c r="D25" s="13">
        <v>1</v>
      </c>
      <c r="E25" s="22">
        <v>2009</v>
      </c>
      <c r="F25" s="16">
        <v>13072500</v>
      </c>
      <c r="G25" s="21">
        <v>0</v>
      </c>
      <c r="H25" s="17">
        <v>30000</v>
      </c>
      <c r="I25" s="230"/>
    </row>
    <row r="26" spans="1:9" ht="30" customHeight="1" x14ac:dyDescent="0.2">
      <c r="A26" s="4">
        <v>19</v>
      </c>
      <c r="B26" s="18" t="s">
        <v>49</v>
      </c>
      <c r="C26" s="19" t="s">
        <v>36</v>
      </c>
      <c r="D26" s="13">
        <v>1</v>
      </c>
      <c r="E26" s="22">
        <v>2009</v>
      </c>
      <c r="F26" s="16">
        <v>13072500</v>
      </c>
      <c r="G26" s="21">
        <v>0</v>
      </c>
      <c r="H26" s="17">
        <v>30000</v>
      </c>
      <c r="I26" s="230"/>
    </row>
    <row r="27" spans="1:9" ht="30" customHeight="1" x14ac:dyDescent="0.2">
      <c r="A27" s="4">
        <v>20</v>
      </c>
      <c r="B27" s="23" t="s">
        <v>50</v>
      </c>
      <c r="C27" s="19" t="s">
        <v>36</v>
      </c>
      <c r="D27" s="13">
        <v>1</v>
      </c>
      <c r="E27" s="20" t="s">
        <v>34</v>
      </c>
      <c r="F27" s="16">
        <v>11620000</v>
      </c>
      <c r="G27" s="21">
        <v>0</v>
      </c>
      <c r="H27" s="17">
        <v>30000</v>
      </c>
      <c r="I27" s="230"/>
    </row>
    <row r="28" spans="1:9" ht="30" customHeight="1" x14ac:dyDescent="0.2">
      <c r="A28" s="4">
        <v>21</v>
      </c>
      <c r="B28" s="24" t="s">
        <v>51</v>
      </c>
      <c r="C28" s="19" t="s">
        <v>24</v>
      </c>
      <c r="D28" s="13">
        <v>1</v>
      </c>
      <c r="E28" s="20" t="s">
        <v>52</v>
      </c>
      <c r="F28" s="16">
        <v>11195800</v>
      </c>
      <c r="G28" s="21">
        <v>0</v>
      </c>
      <c r="H28" s="17">
        <v>1000000</v>
      </c>
      <c r="I28" s="231"/>
    </row>
    <row r="29" spans="1:9" ht="30" customHeight="1" x14ac:dyDescent="0.2">
      <c r="A29" s="4">
        <v>22</v>
      </c>
      <c r="B29" s="11" t="s">
        <v>53</v>
      </c>
      <c r="C29" s="25" t="s">
        <v>24</v>
      </c>
      <c r="D29" s="13">
        <v>1</v>
      </c>
      <c r="E29" s="25">
        <v>2019</v>
      </c>
      <c r="F29" s="26">
        <v>10632000</v>
      </c>
      <c r="G29" s="21">
        <v>0</v>
      </c>
      <c r="H29" s="17">
        <v>30000</v>
      </c>
      <c r="I29" s="229" t="s">
        <v>199</v>
      </c>
    </row>
    <row r="30" spans="1:9" ht="30" customHeight="1" x14ac:dyDescent="0.2">
      <c r="A30" s="4">
        <v>23</v>
      </c>
      <c r="B30" s="11" t="s">
        <v>54</v>
      </c>
      <c r="C30" s="25" t="s">
        <v>24</v>
      </c>
      <c r="D30" s="13">
        <v>1</v>
      </c>
      <c r="E30" s="25">
        <v>2014</v>
      </c>
      <c r="F30" s="26">
        <v>10450000</v>
      </c>
      <c r="G30" s="21">
        <v>0</v>
      </c>
      <c r="H30" s="17">
        <v>30000</v>
      </c>
      <c r="I30" s="230"/>
    </row>
    <row r="31" spans="1:9" ht="30" customHeight="1" x14ac:dyDescent="0.2">
      <c r="A31" s="4">
        <v>24</v>
      </c>
      <c r="B31" s="11" t="s">
        <v>55</v>
      </c>
      <c r="C31" s="25" t="s">
        <v>24</v>
      </c>
      <c r="D31" s="13">
        <v>1</v>
      </c>
      <c r="E31" s="25">
        <v>2015</v>
      </c>
      <c r="F31" s="26">
        <v>11400000</v>
      </c>
      <c r="G31" s="21">
        <v>0</v>
      </c>
      <c r="H31" s="17">
        <v>30000</v>
      </c>
      <c r="I31" s="230"/>
    </row>
    <row r="32" spans="1:9" ht="30" customHeight="1" x14ac:dyDescent="0.2">
      <c r="A32" s="4">
        <v>25</v>
      </c>
      <c r="B32" s="11" t="s">
        <v>56</v>
      </c>
      <c r="C32" s="25" t="s">
        <v>24</v>
      </c>
      <c r="D32" s="13">
        <v>1</v>
      </c>
      <c r="E32" s="25">
        <v>2015</v>
      </c>
      <c r="F32" s="26">
        <v>11400000</v>
      </c>
      <c r="G32" s="21">
        <v>0</v>
      </c>
      <c r="H32" s="17">
        <v>30000</v>
      </c>
      <c r="I32" s="230"/>
    </row>
    <row r="33" spans="1:9" ht="30" customHeight="1" x14ac:dyDescent="0.2">
      <c r="A33" s="4">
        <v>26</v>
      </c>
      <c r="B33" s="11" t="s">
        <v>57</v>
      </c>
      <c r="C33" s="25" t="s">
        <v>24</v>
      </c>
      <c r="D33" s="13">
        <v>1</v>
      </c>
      <c r="E33" s="25">
        <v>2014</v>
      </c>
      <c r="F33" s="26">
        <v>10450000</v>
      </c>
      <c r="G33" s="21">
        <v>0</v>
      </c>
      <c r="H33" s="17">
        <v>30000</v>
      </c>
      <c r="I33" s="230"/>
    </row>
    <row r="34" spans="1:9" ht="30" customHeight="1" x14ac:dyDescent="0.2">
      <c r="A34" s="4">
        <v>27</v>
      </c>
      <c r="B34" s="11" t="s">
        <v>58</v>
      </c>
      <c r="C34" s="25" t="s">
        <v>24</v>
      </c>
      <c r="D34" s="13">
        <v>1</v>
      </c>
      <c r="E34" s="25">
        <v>2009</v>
      </c>
      <c r="F34" s="27">
        <v>12800000</v>
      </c>
      <c r="G34" s="21">
        <v>0</v>
      </c>
      <c r="H34" s="17">
        <v>30000</v>
      </c>
      <c r="I34" s="230"/>
    </row>
    <row r="35" spans="1:9" ht="30" customHeight="1" x14ac:dyDescent="0.2">
      <c r="A35" s="4">
        <v>28</v>
      </c>
      <c r="B35" s="11" t="s">
        <v>59</v>
      </c>
      <c r="C35" s="25" t="s">
        <v>24</v>
      </c>
      <c r="D35" s="13">
        <v>1</v>
      </c>
      <c r="E35" s="25">
        <v>2010</v>
      </c>
      <c r="F35" s="27">
        <v>13900000</v>
      </c>
      <c r="G35" s="21">
        <v>0</v>
      </c>
      <c r="H35" s="17">
        <v>30000</v>
      </c>
      <c r="I35" s="230"/>
    </row>
    <row r="36" spans="1:9" ht="30" customHeight="1" x14ac:dyDescent="0.2">
      <c r="A36" s="4">
        <v>29</v>
      </c>
      <c r="B36" s="11" t="s">
        <v>60</v>
      </c>
      <c r="C36" s="25" t="s">
        <v>24</v>
      </c>
      <c r="D36" s="13">
        <v>1</v>
      </c>
      <c r="E36" s="25">
        <v>2013</v>
      </c>
      <c r="F36" s="27">
        <v>12450000</v>
      </c>
      <c r="G36" s="21">
        <v>0</v>
      </c>
      <c r="H36" s="17">
        <v>30000</v>
      </c>
      <c r="I36" s="230"/>
    </row>
    <row r="37" spans="1:9" ht="30" customHeight="1" x14ac:dyDescent="0.2">
      <c r="A37" s="4">
        <v>30</v>
      </c>
      <c r="B37" s="11" t="s">
        <v>61</v>
      </c>
      <c r="C37" s="25" t="s">
        <v>24</v>
      </c>
      <c r="D37" s="13">
        <v>1</v>
      </c>
      <c r="E37" s="25">
        <v>2008</v>
      </c>
      <c r="F37" s="27">
        <v>13450000</v>
      </c>
      <c r="G37" s="21">
        <v>0</v>
      </c>
      <c r="H37" s="17">
        <v>30000</v>
      </c>
      <c r="I37" s="230"/>
    </row>
    <row r="38" spans="1:9" ht="30" customHeight="1" x14ac:dyDescent="0.2">
      <c r="A38" s="4">
        <v>31</v>
      </c>
      <c r="B38" s="11" t="s">
        <v>61</v>
      </c>
      <c r="C38" s="25" t="s">
        <v>24</v>
      </c>
      <c r="D38" s="13">
        <v>1</v>
      </c>
      <c r="E38" s="25">
        <v>2015</v>
      </c>
      <c r="F38" s="26">
        <v>11400000</v>
      </c>
      <c r="G38" s="21">
        <v>0</v>
      </c>
      <c r="H38" s="17">
        <v>30000</v>
      </c>
      <c r="I38" s="230"/>
    </row>
    <row r="39" spans="1:9" ht="30" customHeight="1" x14ac:dyDescent="0.2">
      <c r="A39" s="4">
        <v>32</v>
      </c>
      <c r="B39" s="11" t="s">
        <v>62</v>
      </c>
      <c r="C39" s="25" t="s">
        <v>24</v>
      </c>
      <c r="D39" s="13">
        <v>1</v>
      </c>
      <c r="E39" s="25">
        <v>2014</v>
      </c>
      <c r="F39" s="26">
        <v>10450000</v>
      </c>
      <c r="G39" s="21">
        <v>0</v>
      </c>
      <c r="H39" s="17">
        <v>30000</v>
      </c>
      <c r="I39" s="230"/>
    </row>
    <row r="40" spans="1:9" ht="30" customHeight="1" x14ac:dyDescent="0.2">
      <c r="A40" s="4">
        <v>33</v>
      </c>
      <c r="B40" s="11" t="s">
        <v>63</v>
      </c>
      <c r="C40" s="25" t="s">
        <v>24</v>
      </c>
      <c r="D40" s="13">
        <v>1</v>
      </c>
      <c r="E40" s="25">
        <v>2014</v>
      </c>
      <c r="F40" s="27">
        <v>10450000</v>
      </c>
      <c r="G40" s="21">
        <v>0</v>
      </c>
      <c r="H40" s="17">
        <v>30000</v>
      </c>
      <c r="I40" s="230"/>
    </row>
    <row r="41" spans="1:9" ht="30" customHeight="1" x14ac:dyDescent="0.2">
      <c r="A41" s="4">
        <v>34</v>
      </c>
      <c r="B41" s="11" t="s">
        <v>64</v>
      </c>
      <c r="C41" s="25" t="s">
        <v>24</v>
      </c>
      <c r="D41" s="13">
        <v>1</v>
      </c>
      <c r="E41" s="25">
        <v>2011</v>
      </c>
      <c r="F41" s="27">
        <v>13900000</v>
      </c>
      <c r="G41" s="21">
        <v>0</v>
      </c>
      <c r="H41" s="17">
        <v>30000</v>
      </c>
      <c r="I41" s="230"/>
    </row>
    <row r="42" spans="1:9" ht="30" customHeight="1" x14ac:dyDescent="0.2">
      <c r="A42" s="4">
        <v>35</v>
      </c>
      <c r="B42" s="11" t="s">
        <v>65</v>
      </c>
      <c r="C42" s="25" t="s">
        <v>24</v>
      </c>
      <c r="D42" s="13">
        <v>1</v>
      </c>
      <c r="E42" s="25">
        <v>2015</v>
      </c>
      <c r="F42" s="27">
        <v>11400000</v>
      </c>
      <c r="G42" s="21">
        <v>0</v>
      </c>
      <c r="H42" s="17">
        <v>30000</v>
      </c>
      <c r="I42" s="230"/>
    </row>
    <row r="43" spans="1:9" ht="30" customHeight="1" x14ac:dyDescent="0.2">
      <c r="A43" s="4">
        <v>36</v>
      </c>
      <c r="B43" s="11" t="s">
        <v>66</v>
      </c>
      <c r="C43" s="25" t="s">
        <v>24</v>
      </c>
      <c r="D43" s="13">
        <v>1</v>
      </c>
      <c r="E43" s="25">
        <v>2014</v>
      </c>
      <c r="F43" s="27">
        <v>10450000</v>
      </c>
      <c r="G43" s="21">
        <v>0</v>
      </c>
      <c r="H43" s="17">
        <v>30000</v>
      </c>
      <c r="I43" s="230"/>
    </row>
    <row r="44" spans="1:9" ht="30" customHeight="1" x14ac:dyDescent="0.2">
      <c r="A44" s="4">
        <v>37</v>
      </c>
      <c r="B44" s="11" t="s">
        <v>56</v>
      </c>
      <c r="C44" s="25" t="s">
        <v>24</v>
      </c>
      <c r="D44" s="13">
        <v>1</v>
      </c>
      <c r="E44" s="25">
        <v>2015</v>
      </c>
      <c r="F44" s="27">
        <v>11200000</v>
      </c>
      <c r="G44" s="21">
        <v>0</v>
      </c>
      <c r="H44" s="17">
        <v>30000</v>
      </c>
      <c r="I44" s="230"/>
    </row>
    <row r="45" spans="1:9" ht="30" customHeight="1" x14ac:dyDescent="0.2">
      <c r="A45" s="4">
        <v>38</v>
      </c>
      <c r="B45" s="11" t="s">
        <v>67</v>
      </c>
      <c r="C45" s="25" t="s">
        <v>24</v>
      </c>
      <c r="D45" s="13">
        <v>1</v>
      </c>
      <c r="E45" s="25">
        <v>2013</v>
      </c>
      <c r="F45" s="27">
        <v>11950000</v>
      </c>
      <c r="G45" s="21">
        <v>0</v>
      </c>
      <c r="H45" s="17">
        <v>30000</v>
      </c>
      <c r="I45" s="230"/>
    </row>
    <row r="46" spans="1:9" ht="30" customHeight="1" x14ac:dyDescent="0.2">
      <c r="A46" s="4">
        <v>39</v>
      </c>
      <c r="B46" s="11" t="s">
        <v>68</v>
      </c>
      <c r="C46" s="25" t="s">
        <v>24</v>
      </c>
      <c r="D46" s="13">
        <v>1</v>
      </c>
      <c r="E46" s="25">
        <v>2015</v>
      </c>
      <c r="F46" s="27">
        <v>11400000</v>
      </c>
      <c r="G46" s="21">
        <v>0</v>
      </c>
      <c r="H46" s="17">
        <v>30000</v>
      </c>
      <c r="I46" s="230"/>
    </row>
    <row r="47" spans="1:9" ht="30" customHeight="1" x14ac:dyDescent="0.2">
      <c r="A47" s="4">
        <v>40</v>
      </c>
      <c r="B47" s="11" t="s">
        <v>69</v>
      </c>
      <c r="C47" s="25" t="s">
        <v>24</v>
      </c>
      <c r="D47" s="13">
        <v>1</v>
      </c>
      <c r="E47" s="25">
        <v>2010</v>
      </c>
      <c r="F47" s="27">
        <v>13900000</v>
      </c>
      <c r="G47" s="21">
        <v>0</v>
      </c>
      <c r="H47" s="17">
        <v>30000</v>
      </c>
      <c r="I47" s="230"/>
    </row>
    <row r="48" spans="1:9" ht="30" customHeight="1" x14ac:dyDescent="0.2">
      <c r="A48" s="4">
        <v>41</v>
      </c>
      <c r="B48" s="11" t="s">
        <v>56</v>
      </c>
      <c r="C48" s="25" t="s">
        <v>24</v>
      </c>
      <c r="D48" s="13">
        <v>1</v>
      </c>
      <c r="E48" s="25">
        <v>2015</v>
      </c>
      <c r="F48" s="27">
        <v>11400000</v>
      </c>
      <c r="G48" s="21">
        <v>0</v>
      </c>
      <c r="H48" s="17">
        <v>30000</v>
      </c>
      <c r="I48" s="230"/>
    </row>
    <row r="49" spans="1:9" ht="30" customHeight="1" x14ac:dyDescent="0.2">
      <c r="A49" s="4">
        <v>42</v>
      </c>
      <c r="B49" s="11" t="s">
        <v>70</v>
      </c>
      <c r="C49" s="25" t="s">
        <v>24</v>
      </c>
      <c r="D49" s="13">
        <v>1</v>
      </c>
      <c r="E49" s="25">
        <v>2014</v>
      </c>
      <c r="F49" s="27">
        <v>10450000</v>
      </c>
      <c r="G49" s="21">
        <v>0</v>
      </c>
      <c r="H49" s="17">
        <v>30000</v>
      </c>
      <c r="I49" s="230"/>
    </row>
    <row r="50" spans="1:9" ht="30" customHeight="1" x14ac:dyDescent="0.2">
      <c r="A50" s="4">
        <v>43</v>
      </c>
      <c r="B50" s="11" t="s">
        <v>71</v>
      </c>
      <c r="C50" s="25" t="s">
        <v>24</v>
      </c>
      <c r="D50" s="13">
        <v>1</v>
      </c>
      <c r="E50" s="25">
        <v>2015</v>
      </c>
      <c r="F50" s="27">
        <v>11400000</v>
      </c>
      <c r="G50" s="21">
        <v>0</v>
      </c>
      <c r="H50" s="17">
        <v>30000</v>
      </c>
      <c r="I50" s="230"/>
    </row>
    <row r="51" spans="1:9" ht="30" customHeight="1" x14ac:dyDescent="0.2">
      <c r="A51" s="4">
        <v>44</v>
      </c>
      <c r="B51" s="11" t="s">
        <v>57</v>
      </c>
      <c r="C51" s="25" t="s">
        <v>24</v>
      </c>
      <c r="D51" s="13">
        <v>1</v>
      </c>
      <c r="E51" s="25">
        <v>2014</v>
      </c>
      <c r="F51" s="27">
        <v>10450000</v>
      </c>
      <c r="G51" s="21">
        <v>0</v>
      </c>
      <c r="H51" s="17">
        <v>30000</v>
      </c>
      <c r="I51" s="230"/>
    </row>
    <row r="52" spans="1:9" ht="30" customHeight="1" x14ac:dyDescent="0.2">
      <c r="A52" s="4">
        <v>45</v>
      </c>
      <c r="B52" s="28" t="s">
        <v>72</v>
      </c>
      <c r="C52" s="25" t="s">
        <v>24</v>
      </c>
      <c r="D52" s="13">
        <v>1</v>
      </c>
      <c r="E52" s="29">
        <v>2009</v>
      </c>
      <c r="F52" s="30">
        <v>11300000</v>
      </c>
      <c r="G52" s="16">
        <v>0</v>
      </c>
      <c r="H52" s="17">
        <v>700000</v>
      </c>
      <c r="I52" s="230"/>
    </row>
    <row r="53" spans="1:9" ht="30" customHeight="1" x14ac:dyDescent="0.2">
      <c r="A53" s="4">
        <v>46</v>
      </c>
      <c r="B53" s="28" t="s">
        <v>73</v>
      </c>
      <c r="C53" s="25" t="s">
        <v>24</v>
      </c>
      <c r="D53" s="13">
        <v>1</v>
      </c>
      <c r="E53" s="29">
        <v>1998</v>
      </c>
      <c r="F53" s="30">
        <v>10139000</v>
      </c>
      <c r="G53" s="16">
        <v>0</v>
      </c>
      <c r="H53" s="17">
        <v>700000</v>
      </c>
      <c r="I53" s="230"/>
    </row>
    <row r="54" spans="1:9" ht="30.75" customHeight="1" x14ac:dyDescent="0.2">
      <c r="A54" s="4">
        <v>47</v>
      </c>
      <c r="B54" s="28" t="s">
        <v>74</v>
      </c>
      <c r="C54" s="25" t="s">
        <v>24</v>
      </c>
      <c r="D54" s="13">
        <v>1</v>
      </c>
      <c r="E54" s="29">
        <v>2009</v>
      </c>
      <c r="F54" s="30">
        <v>11150000</v>
      </c>
      <c r="G54" s="16">
        <v>0</v>
      </c>
      <c r="H54" s="17">
        <v>700000</v>
      </c>
      <c r="I54" s="230"/>
    </row>
    <row r="55" spans="1:9" ht="30" customHeight="1" x14ac:dyDescent="0.2">
      <c r="A55" s="4">
        <v>48</v>
      </c>
      <c r="B55" s="11" t="s">
        <v>75</v>
      </c>
      <c r="C55" s="25" t="s">
        <v>24</v>
      </c>
      <c r="D55" s="13">
        <v>1</v>
      </c>
      <c r="E55" s="25">
        <v>2009</v>
      </c>
      <c r="F55" s="26">
        <v>14900000</v>
      </c>
      <c r="G55" s="16">
        <v>0</v>
      </c>
      <c r="H55" s="17">
        <v>400000</v>
      </c>
      <c r="I55" s="230"/>
    </row>
    <row r="56" spans="1:9" ht="30" customHeight="1" x14ac:dyDescent="0.2">
      <c r="A56" s="4">
        <v>49</v>
      </c>
      <c r="B56" s="11" t="s">
        <v>75</v>
      </c>
      <c r="C56" s="25" t="s">
        <v>24</v>
      </c>
      <c r="D56" s="13">
        <v>1</v>
      </c>
      <c r="E56" s="25">
        <v>2010</v>
      </c>
      <c r="F56" s="26">
        <v>14890000</v>
      </c>
      <c r="G56" s="16">
        <v>0</v>
      </c>
      <c r="H56" s="17">
        <v>400000</v>
      </c>
      <c r="I56" s="230"/>
    </row>
    <row r="57" spans="1:9" ht="30" customHeight="1" x14ac:dyDescent="0.2">
      <c r="A57" s="4">
        <v>50</v>
      </c>
      <c r="B57" s="11" t="s">
        <v>75</v>
      </c>
      <c r="C57" s="25" t="s">
        <v>24</v>
      </c>
      <c r="D57" s="13">
        <v>1</v>
      </c>
      <c r="E57" s="25">
        <v>2010</v>
      </c>
      <c r="F57" s="27">
        <v>14000000</v>
      </c>
      <c r="G57" s="16">
        <v>0</v>
      </c>
      <c r="H57" s="17">
        <v>400000</v>
      </c>
      <c r="I57" s="230"/>
    </row>
    <row r="58" spans="1:9" ht="30" customHeight="1" x14ac:dyDescent="0.2">
      <c r="A58" s="4">
        <v>51</v>
      </c>
      <c r="B58" s="11" t="s">
        <v>76</v>
      </c>
      <c r="C58" s="25" t="s">
        <v>24</v>
      </c>
      <c r="D58" s="13">
        <v>1</v>
      </c>
      <c r="E58" s="25">
        <v>2010</v>
      </c>
      <c r="F58" s="27">
        <v>14000000</v>
      </c>
      <c r="G58" s="16">
        <v>0</v>
      </c>
      <c r="H58" s="17">
        <v>400000</v>
      </c>
      <c r="I58" s="230"/>
    </row>
    <row r="59" spans="1:9" ht="30" customHeight="1" x14ac:dyDescent="0.2">
      <c r="A59" s="4">
        <v>52</v>
      </c>
      <c r="B59" s="11" t="s">
        <v>77</v>
      </c>
      <c r="C59" s="25" t="s">
        <v>24</v>
      </c>
      <c r="D59" s="13">
        <v>1</v>
      </c>
      <c r="E59" s="25">
        <v>2010</v>
      </c>
      <c r="F59" s="26">
        <v>14899000</v>
      </c>
      <c r="G59" s="16">
        <v>0</v>
      </c>
      <c r="H59" s="17">
        <v>400000</v>
      </c>
      <c r="I59" s="230"/>
    </row>
    <row r="60" spans="1:9" ht="30" customHeight="1" x14ac:dyDescent="0.2">
      <c r="A60" s="4">
        <v>53</v>
      </c>
      <c r="B60" s="11" t="s">
        <v>78</v>
      </c>
      <c r="C60" s="25" t="s">
        <v>24</v>
      </c>
      <c r="D60" s="13">
        <v>1</v>
      </c>
      <c r="E60" s="25">
        <v>2010</v>
      </c>
      <c r="F60" s="27">
        <v>14000000</v>
      </c>
      <c r="G60" s="16">
        <v>0</v>
      </c>
      <c r="H60" s="17">
        <v>400000</v>
      </c>
      <c r="I60" s="230"/>
    </row>
    <row r="61" spans="1:9" ht="30" customHeight="1" x14ac:dyDescent="0.2">
      <c r="A61" s="4">
        <v>54</v>
      </c>
      <c r="B61" s="11" t="s">
        <v>79</v>
      </c>
      <c r="C61" s="25" t="s">
        <v>24</v>
      </c>
      <c r="D61" s="13">
        <v>1</v>
      </c>
      <c r="E61" s="25">
        <v>2010</v>
      </c>
      <c r="F61" s="27">
        <v>14000000</v>
      </c>
      <c r="G61" s="16">
        <v>0</v>
      </c>
      <c r="H61" s="17">
        <v>400000</v>
      </c>
      <c r="I61" s="230"/>
    </row>
    <row r="62" spans="1:9" ht="30" customHeight="1" x14ac:dyDescent="0.2">
      <c r="A62" s="4">
        <v>55</v>
      </c>
      <c r="B62" s="11" t="s">
        <v>75</v>
      </c>
      <c r="C62" s="25" t="s">
        <v>24</v>
      </c>
      <c r="D62" s="13">
        <v>1</v>
      </c>
      <c r="E62" s="25">
        <v>2010</v>
      </c>
      <c r="F62" s="27">
        <v>13900000</v>
      </c>
      <c r="G62" s="16">
        <v>0</v>
      </c>
      <c r="H62" s="17">
        <v>400000</v>
      </c>
      <c r="I62" s="230"/>
    </row>
    <row r="63" spans="1:9" ht="30" customHeight="1" x14ac:dyDescent="0.2">
      <c r="A63" s="4">
        <v>56</v>
      </c>
      <c r="B63" s="11" t="s">
        <v>75</v>
      </c>
      <c r="C63" s="25" t="s">
        <v>24</v>
      </c>
      <c r="D63" s="13">
        <v>1</v>
      </c>
      <c r="E63" s="25">
        <v>2010</v>
      </c>
      <c r="F63" s="27">
        <v>14000000</v>
      </c>
      <c r="G63" s="16">
        <v>0</v>
      </c>
      <c r="H63" s="17">
        <v>400000</v>
      </c>
      <c r="I63" s="230"/>
    </row>
    <row r="64" spans="1:9" ht="30" customHeight="1" x14ac:dyDescent="0.2">
      <c r="A64" s="4">
        <v>57</v>
      </c>
      <c r="B64" s="11" t="s">
        <v>76</v>
      </c>
      <c r="C64" s="25" t="s">
        <v>24</v>
      </c>
      <c r="D64" s="13">
        <v>1</v>
      </c>
      <c r="E64" s="25">
        <v>2010</v>
      </c>
      <c r="F64" s="27">
        <v>14450000</v>
      </c>
      <c r="G64" s="16">
        <v>0</v>
      </c>
      <c r="H64" s="17">
        <v>400000</v>
      </c>
      <c r="I64" s="230"/>
    </row>
    <row r="65" spans="1:9" ht="30" customHeight="1" x14ac:dyDescent="0.2">
      <c r="A65" s="4">
        <v>58</v>
      </c>
      <c r="B65" s="11" t="s">
        <v>80</v>
      </c>
      <c r="C65" s="25" t="s">
        <v>24</v>
      </c>
      <c r="D65" s="13">
        <v>1</v>
      </c>
      <c r="E65" s="25">
        <v>2010</v>
      </c>
      <c r="F65" s="27">
        <v>14000000</v>
      </c>
      <c r="G65" s="16">
        <v>0</v>
      </c>
      <c r="H65" s="17">
        <v>400000</v>
      </c>
      <c r="I65" s="231"/>
    </row>
    <row r="66" spans="1:9" s="31" customFormat="1" ht="30" customHeight="1" x14ac:dyDescent="0.2">
      <c r="A66" s="4">
        <v>59</v>
      </c>
      <c r="B66" s="23" t="s">
        <v>81</v>
      </c>
      <c r="C66" s="25" t="s">
        <v>82</v>
      </c>
      <c r="D66" s="25">
        <v>1</v>
      </c>
      <c r="E66" s="25">
        <v>2009</v>
      </c>
      <c r="F66" s="16">
        <v>15288122</v>
      </c>
      <c r="G66" s="21">
        <v>0</v>
      </c>
      <c r="H66" s="17">
        <v>200000</v>
      </c>
      <c r="I66" s="229" t="s">
        <v>504</v>
      </c>
    </row>
    <row r="67" spans="1:9" s="31" customFormat="1" ht="30" customHeight="1" x14ac:dyDescent="0.2">
      <c r="A67" s="4">
        <v>60</v>
      </c>
      <c r="B67" s="23" t="s">
        <v>83</v>
      </c>
      <c r="C67" s="25" t="s">
        <v>82</v>
      </c>
      <c r="D67" s="25">
        <v>1</v>
      </c>
      <c r="E67" s="25">
        <v>2009</v>
      </c>
      <c r="F67" s="16">
        <v>47000000</v>
      </c>
      <c r="G67" s="21">
        <v>0</v>
      </c>
      <c r="H67" s="17">
        <v>1000000</v>
      </c>
      <c r="I67" s="230"/>
    </row>
    <row r="68" spans="1:9" s="31" customFormat="1" ht="30" customHeight="1" x14ac:dyDescent="0.2">
      <c r="A68" s="4">
        <v>61</v>
      </c>
      <c r="B68" s="23" t="s">
        <v>84</v>
      </c>
      <c r="C68" s="25" t="s">
        <v>82</v>
      </c>
      <c r="D68" s="25">
        <v>1</v>
      </c>
      <c r="E68" s="25">
        <v>2011</v>
      </c>
      <c r="F68" s="16">
        <v>41284540</v>
      </c>
      <c r="G68" s="21">
        <v>0</v>
      </c>
      <c r="H68" s="17">
        <v>9800000</v>
      </c>
      <c r="I68" s="230"/>
    </row>
    <row r="69" spans="1:9" s="31" customFormat="1" ht="30" customHeight="1" x14ac:dyDescent="0.2">
      <c r="A69" s="4">
        <v>62</v>
      </c>
      <c r="B69" s="23" t="s">
        <v>85</v>
      </c>
      <c r="C69" s="25" t="s">
        <v>82</v>
      </c>
      <c r="D69" s="25">
        <v>1</v>
      </c>
      <c r="E69" s="25">
        <v>2009</v>
      </c>
      <c r="F69" s="16">
        <v>12000000</v>
      </c>
      <c r="G69" s="21">
        <v>0</v>
      </c>
      <c r="H69" s="17">
        <v>3000</v>
      </c>
      <c r="I69" s="230"/>
    </row>
    <row r="70" spans="1:9" s="31" customFormat="1" ht="30" customHeight="1" x14ac:dyDescent="0.2">
      <c r="A70" s="4">
        <v>63</v>
      </c>
      <c r="B70" s="23" t="s">
        <v>86</v>
      </c>
      <c r="C70" s="25" t="s">
        <v>82</v>
      </c>
      <c r="D70" s="25">
        <v>1</v>
      </c>
      <c r="E70" s="25">
        <v>2005</v>
      </c>
      <c r="F70" s="16">
        <v>11682000</v>
      </c>
      <c r="G70" s="21">
        <v>0</v>
      </c>
      <c r="H70" s="17">
        <v>20000</v>
      </c>
      <c r="I70" s="230"/>
    </row>
    <row r="71" spans="1:9" s="31" customFormat="1" ht="30" customHeight="1" x14ac:dyDescent="0.2">
      <c r="A71" s="4">
        <v>64</v>
      </c>
      <c r="B71" s="23" t="s">
        <v>87</v>
      </c>
      <c r="C71" s="25" t="s">
        <v>82</v>
      </c>
      <c r="D71" s="25">
        <v>1</v>
      </c>
      <c r="E71" s="25">
        <v>2005</v>
      </c>
      <c r="F71" s="16">
        <v>79000000</v>
      </c>
      <c r="G71" s="21">
        <v>0</v>
      </c>
      <c r="H71" s="17">
        <v>300000</v>
      </c>
      <c r="I71" s="230"/>
    </row>
    <row r="72" spans="1:9" s="31" customFormat="1" ht="30" customHeight="1" x14ac:dyDescent="0.2">
      <c r="A72" s="4">
        <v>65</v>
      </c>
      <c r="B72" s="23" t="s">
        <v>88</v>
      </c>
      <c r="C72" s="25" t="s">
        <v>82</v>
      </c>
      <c r="D72" s="25">
        <v>1</v>
      </c>
      <c r="E72" s="25">
        <v>2005</v>
      </c>
      <c r="F72" s="16">
        <v>125500000</v>
      </c>
      <c r="G72" s="21">
        <v>0</v>
      </c>
      <c r="H72" s="17">
        <v>600000</v>
      </c>
      <c r="I72" s="230"/>
    </row>
    <row r="73" spans="1:9" s="31" customFormat="1" ht="30" customHeight="1" x14ac:dyDescent="0.2">
      <c r="A73" s="4">
        <v>66</v>
      </c>
      <c r="B73" s="23" t="s">
        <v>89</v>
      </c>
      <c r="C73" s="25" t="s">
        <v>82</v>
      </c>
      <c r="D73" s="25">
        <v>1</v>
      </c>
      <c r="E73" s="25">
        <v>2005</v>
      </c>
      <c r="F73" s="16">
        <v>89000000</v>
      </c>
      <c r="G73" s="21">
        <v>0</v>
      </c>
      <c r="H73" s="17">
        <v>300000</v>
      </c>
      <c r="I73" s="230"/>
    </row>
    <row r="74" spans="1:9" s="31" customFormat="1" ht="30" customHeight="1" x14ac:dyDescent="0.2">
      <c r="A74" s="4">
        <v>67</v>
      </c>
      <c r="B74" s="23" t="s">
        <v>90</v>
      </c>
      <c r="C74" s="25" t="s">
        <v>82</v>
      </c>
      <c r="D74" s="25">
        <v>1</v>
      </c>
      <c r="E74" s="25">
        <v>2005</v>
      </c>
      <c r="F74" s="16">
        <v>65000000</v>
      </c>
      <c r="G74" s="21">
        <v>0</v>
      </c>
      <c r="H74" s="17">
        <v>200000</v>
      </c>
      <c r="I74" s="230"/>
    </row>
    <row r="75" spans="1:9" s="31" customFormat="1" ht="30" customHeight="1" x14ac:dyDescent="0.2">
      <c r="A75" s="4">
        <v>68</v>
      </c>
      <c r="B75" s="23" t="s">
        <v>91</v>
      </c>
      <c r="C75" s="25" t="s">
        <v>82</v>
      </c>
      <c r="D75" s="25">
        <v>1</v>
      </c>
      <c r="E75" s="25">
        <v>2005</v>
      </c>
      <c r="F75" s="16">
        <v>191780000</v>
      </c>
      <c r="G75" s="21">
        <v>0</v>
      </c>
      <c r="H75" s="17">
        <v>150000</v>
      </c>
      <c r="I75" s="230"/>
    </row>
    <row r="76" spans="1:9" s="31" customFormat="1" ht="30" customHeight="1" x14ac:dyDescent="0.2">
      <c r="A76" s="4">
        <v>69</v>
      </c>
      <c r="B76" s="23" t="s">
        <v>92</v>
      </c>
      <c r="C76" s="25" t="s">
        <v>82</v>
      </c>
      <c r="D76" s="25">
        <v>1</v>
      </c>
      <c r="E76" s="25">
        <v>2005</v>
      </c>
      <c r="F76" s="16">
        <v>43500000</v>
      </c>
      <c r="G76" s="21">
        <v>0</v>
      </c>
      <c r="H76" s="17">
        <v>150000</v>
      </c>
      <c r="I76" s="230"/>
    </row>
    <row r="77" spans="1:9" s="31" customFormat="1" ht="30" customHeight="1" x14ac:dyDescent="0.2">
      <c r="A77" s="4">
        <v>70</v>
      </c>
      <c r="B77" s="23" t="s">
        <v>93</v>
      </c>
      <c r="C77" s="25" t="s">
        <v>82</v>
      </c>
      <c r="D77" s="25">
        <v>1</v>
      </c>
      <c r="E77" s="25">
        <v>2005</v>
      </c>
      <c r="F77" s="16">
        <v>300000000</v>
      </c>
      <c r="G77" s="21">
        <v>0</v>
      </c>
      <c r="H77" s="17">
        <v>420000</v>
      </c>
      <c r="I77" s="230"/>
    </row>
    <row r="78" spans="1:9" s="31" customFormat="1" ht="30" customHeight="1" x14ac:dyDescent="0.2">
      <c r="A78" s="4">
        <v>71</v>
      </c>
      <c r="B78" s="23" t="s">
        <v>94</v>
      </c>
      <c r="C78" s="25" t="s">
        <v>82</v>
      </c>
      <c r="D78" s="25">
        <v>1</v>
      </c>
      <c r="E78" s="25">
        <v>2005</v>
      </c>
      <c r="F78" s="16">
        <v>18700000</v>
      </c>
      <c r="G78" s="21">
        <v>0</v>
      </c>
      <c r="H78" s="17">
        <v>80000</v>
      </c>
      <c r="I78" s="230"/>
    </row>
    <row r="79" spans="1:9" s="31" customFormat="1" ht="30" customHeight="1" x14ac:dyDescent="0.2">
      <c r="A79" s="4">
        <v>72</v>
      </c>
      <c r="B79" s="23" t="s">
        <v>95</v>
      </c>
      <c r="C79" s="25" t="s">
        <v>82</v>
      </c>
      <c r="D79" s="25">
        <v>1</v>
      </c>
      <c r="E79" s="25">
        <v>2005</v>
      </c>
      <c r="F79" s="16">
        <v>41284540</v>
      </c>
      <c r="G79" s="21">
        <v>0</v>
      </c>
      <c r="H79" s="17">
        <v>40000</v>
      </c>
      <c r="I79" s="230"/>
    </row>
    <row r="80" spans="1:9" s="31" customFormat="1" ht="30" customHeight="1" x14ac:dyDescent="0.2">
      <c r="A80" s="4">
        <v>73</v>
      </c>
      <c r="B80" s="23" t="s">
        <v>96</v>
      </c>
      <c r="C80" s="25" t="s">
        <v>82</v>
      </c>
      <c r="D80" s="25">
        <v>1</v>
      </c>
      <c r="E80" s="25">
        <v>2005</v>
      </c>
      <c r="F80" s="16">
        <v>10909000</v>
      </c>
      <c r="G80" s="21">
        <v>0</v>
      </c>
      <c r="H80" s="17">
        <v>60000</v>
      </c>
      <c r="I80" s="230"/>
    </row>
    <row r="81" spans="1:9" s="31" customFormat="1" ht="30" customHeight="1" x14ac:dyDescent="0.2">
      <c r="A81" s="4">
        <v>74</v>
      </c>
      <c r="B81" s="23" t="s">
        <v>97</v>
      </c>
      <c r="C81" s="25" t="s">
        <v>82</v>
      </c>
      <c r="D81" s="25">
        <v>1</v>
      </c>
      <c r="E81" s="25">
        <v>2005</v>
      </c>
      <c r="F81" s="16">
        <v>51502000</v>
      </c>
      <c r="G81" s="21">
        <v>0</v>
      </c>
      <c r="H81" s="17">
        <v>150000</v>
      </c>
      <c r="I81" s="230"/>
    </row>
    <row r="82" spans="1:9" s="31" customFormat="1" ht="30" customHeight="1" x14ac:dyDescent="0.2">
      <c r="A82" s="4">
        <v>75</v>
      </c>
      <c r="B82" s="23" t="s">
        <v>98</v>
      </c>
      <c r="C82" s="25" t="s">
        <v>82</v>
      </c>
      <c r="D82" s="25">
        <v>1</v>
      </c>
      <c r="E82" s="25">
        <v>2005</v>
      </c>
      <c r="F82" s="16">
        <v>118000000</v>
      </c>
      <c r="G82" s="21">
        <v>0</v>
      </c>
      <c r="H82" s="17">
        <v>72000</v>
      </c>
      <c r="I82" s="230"/>
    </row>
    <row r="83" spans="1:9" s="31" customFormat="1" ht="30" customHeight="1" x14ac:dyDescent="0.2">
      <c r="A83" s="4">
        <v>76</v>
      </c>
      <c r="B83" s="23" t="s">
        <v>99</v>
      </c>
      <c r="C83" s="25" t="s">
        <v>82</v>
      </c>
      <c r="D83" s="25">
        <v>1</v>
      </c>
      <c r="E83" s="25">
        <v>2005</v>
      </c>
      <c r="F83" s="16">
        <v>32500000</v>
      </c>
      <c r="G83" s="21">
        <v>0</v>
      </c>
      <c r="H83" s="17">
        <v>36000</v>
      </c>
      <c r="I83" s="230"/>
    </row>
    <row r="84" spans="1:9" s="31" customFormat="1" ht="30" customHeight="1" x14ac:dyDescent="0.2">
      <c r="A84" s="4">
        <v>77</v>
      </c>
      <c r="B84" s="23" t="s">
        <v>100</v>
      </c>
      <c r="C84" s="25" t="s">
        <v>82</v>
      </c>
      <c r="D84" s="25">
        <v>1</v>
      </c>
      <c r="E84" s="25">
        <v>2005</v>
      </c>
      <c r="F84" s="16">
        <v>45000000</v>
      </c>
      <c r="G84" s="21">
        <v>0</v>
      </c>
      <c r="H84" s="17">
        <v>10000</v>
      </c>
      <c r="I84" s="230"/>
    </row>
    <row r="85" spans="1:9" s="31" customFormat="1" ht="30" customHeight="1" x14ac:dyDescent="0.2">
      <c r="A85" s="4">
        <v>78</v>
      </c>
      <c r="B85" s="23" t="s">
        <v>101</v>
      </c>
      <c r="C85" s="25" t="s">
        <v>82</v>
      </c>
      <c r="D85" s="25">
        <v>1</v>
      </c>
      <c r="E85" s="25">
        <v>2005</v>
      </c>
      <c r="F85" s="16">
        <v>20000000</v>
      </c>
      <c r="G85" s="21">
        <v>0</v>
      </c>
      <c r="H85" s="17">
        <v>970000</v>
      </c>
      <c r="I85" s="230"/>
    </row>
    <row r="86" spans="1:9" s="31" customFormat="1" ht="30" customHeight="1" x14ac:dyDescent="0.2">
      <c r="A86" s="4">
        <v>79</v>
      </c>
      <c r="B86" s="23" t="s">
        <v>102</v>
      </c>
      <c r="C86" s="25" t="s">
        <v>82</v>
      </c>
      <c r="D86" s="25">
        <v>1</v>
      </c>
      <c r="E86" s="25">
        <v>2005</v>
      </c>
      <c r="F86" s="16">
        <v>29560000</v>
      </c>
      <c r="G86" s="21">
        <v>0</v>
      </c>
      <c r="H86" s="17">
        <v>600000</v>
      </c>
      <c r="I86" s="230"/>
    </row>
    <row r="87" spans="1:9" s="31" customFormat="1" ht="30" customHeight="1" x14ac:dyDescent="0.2">
      <c r="A87" s="4">
        <v>80</v>
      </c>
      <c r="B87" s="23" t="s">
        <v>103</v>
      </c>
      <c r="C87" s="25" t="s">
        <v>82</v>
      </c>
      <c r="D87" s="25">
        <v>1</v>
      </c>
      <c r="E87" s="25">
        <v>2005</v>
      </c>
      <c r="F87" s="16">
        <v>10061783</v>
      </c>
      <c r="G87" s="21">
        <v>0</v>
      </c>
      <c r="H87" s="17">
        <v>200000</v>
      </c>
      <c r="I87" s="230"/>
    </row>
    <row r="88" spans="1:9" s="31" customFormat="1" ht="30" customHeight="1" x14ac:dyDescent="0.2">
      <c r="A88" s="4">
        <v>81</v>
      </c>
      <c r="B88" s="23" t="s">
        <v>104</v>
      </c>
      <c r="C88" s="25" t="s">
        <v>82</v>
      </c>
      <c r="D88" s="25">
        <v>1</v>
      </c>
      <c r="E88" s="25">
        <v>2005</v>
      </c>
      <c r="F88" s="16">
        <v>45500000</v>
      </c>
      <c r="G88" s="21">
        <v>0</v>
      </c>
      <c r="H88" s="17">
        <v>210000</v>
      </c>
      <c r="I88" s="230"/>
    </row>
    <row r="89" spans="1:9" s="31" customFormat="1" ht="30" customHeight="1" x14ac:dyDescent="0.2">
      <c r="A89" s="4">
        <v>82</v>
      </c>
      <c r="B89" s="23" t="s">
        <v>105</v>
      </c>
      <c r="C89" s="25" t="s">
        <v>82</v>
      </c>
      <c r="D89" s="25">
        <v>1</v>
      </c>
      <c r="E89" s="25">
        <v>2005</v>
      </c>
      <c r="F89" s="16">
        <v>86000000</v>
      </c>
      <c r="G89" s="21">
        <v>0</v>
      </c>
      <c r="H89" s="17">
        <v>600000</v>
      </c>
      <c r="I89" s="230"/>
    </row>
    <row r="90" spans="1:9" s="31" customFormat="1" ht="30" customHeight="1" x14ac:dyDescent="0.2">
      <c r="A90" s="4">
        <v>83</v>
      </c>
      <c r="B90" s="23" t="s">
        <v>106</v>
      </c>
      <c r="C90" s="25" t="s">
        <v>82</v>
      </c>
      <c r="D90" s="25">
        <v>1</v>
      </c>
      <c r="E90" s="25">
        <v>2005</v>
      </c>
      <c r="F90" s="16">
        <v>58900000</v>
      </c>
      <c r="G90" s="21">
        <v>0</v>
      </c>
      <c r="H90" s="17">
        <v>60000</v>
      </c>
      <c r="I90" s="230"/>
    </row>
    <row r="91" spans="1:9" s="31" customFormat="1" ht="30" customHeight="1" x14ac:dyDescent="0.2">
      <c r="A91" s="4">
        <v>84</v>
      </c>
      <c r="B91" s="23" t="s">
        <v>107</v>
      </c>
      <c r="C91" s="25" t="s">
        <v>82</v>
      </c>
      <c r="D91" s="25">
        <v>1</v>
      </c>
      <c r="E91" s="25">
        <v>2005</v>
      </c>
      <c r="F91" s="16">
        <v>44844000</v>
      </c>
      <c r="G91" s="21">
        <v>0</v>
      </c>
      <c r="H91" s="17">
        <v>10000</v>
      </c>
      <c r="I91" s="230"/>
    </row>
    <row r="92" spans="1:9" s="31" customFormat="1" ht="30" customHeight="1" x14ac:dyDescent="0.2">
      <c r="A92" s="4">
        <v>85</v>
      </c>
      <c r="B92" s="23" t="s">
        <v>108</v>
      </c>
      <c r="C92" s="25" t="s">
        <v>82</v>
      </c>
      <c r="D92" s="25">
        <v>1</v>
      </c>
      <c r="E92" s="25">
        <v>2005</v>
      </c>
      <c r="F92" s="16">
        <v>10100000</v>
      </c>
      <c r="G92" s="21">
        <v>0</v>
      </c>
      <c r="H92" s="17">
        <v>60000</v>
      </c>
      <c r="I92" s="230"/>
    </row>
    <row r="93" spans="1:9" s="31" customFormat="1" ht="30" customHeight="1" x14ac:dyDescent="0.2">
      <c r="A93" s="4">
        <v>86</v>
      </c>
      <c r="B93" s="23" t="s">
        <v>109</v>
      </c>
      <c r="C93" s="25" t="s">
        <v>82</v>
      </c>
      <c r="D93" s="25">
        <v>1</v>
      </c>
      <c r="E93" s="25">
        <v>2005</v>
      </c>
      <c r="F93" s="16">
        <v>46000000</v>
      </c>
      <c r="G93" s="21">
        <v>0</v>
      </c>
      <c r="H93" s="17">
        <v>15000</v>
      </c>
      <c r="I93" s="230"/>
    </row>
    <row r="94" spans="1:9" s="31" customFormat="1" ht="30" customHeight="1" x14ac:dyDescent="0.2">
      <c r="A94" s="4">
        <v>87</v>
      </c>
      <c r="B94" s="23" t="s">
        <v>110</v>
      </c>
      <c r="C94" s="25" t="s">
        <v>82</v>
      </c>
      <c r="D94" s="25">
        <v>1</v>
      </c>
      <c r="E94" s="25">
        <v>2005</v>
      </c>
      <c r="F94" s="16">
        <v>58000000</v>
      </c>
      <c r="G94" s="21">
        <v>0</v>
      </c>
      <c r="H94" s="17">
        <v>117000</v>
      </c>
      <c r="I94" s="230"/>
    </row>
    <row r="95" spans="1:9" s="31" customFormat="1" ht="30" customHeight="1" x14ac:dyDescent="0.2">
      <c r="A95" s="4">
        <v>88</v>
      </c>
      <c r="B95" s="23" t="s">
        <v>111</v>
      </c>
      <c r="C95" s="25" t="s">
        <v>82</v>
      </c>
      <c r="D95" s="25">
        <v>1</v>
      </c>
      <c r="E95" s="25">
        <v>2005</v>
      </c>
      <c r="F95" s="16">
        <v>17650000</v>
      </c>
      <c r="G95" s="21">
        <v>0</v>
      </c>
      <c r="H95" s="17">
        <v>240000</v>
      </c>
      <c r="I95" s="230"/>
    </row>
    <row r="96" spans="1:9" s="31" customFormat="1" ht="30" customHeight="1" x14ac:dyDescent="0.2">
      <c r="A96" s="4">
        <v>89</v>
      </c>
      <c r="B96" s="23" t="s">
        <v>112</v>
      </c>
      <c r="C96" s="25" t="s">
        <v>82</v>
      </c>
      <c r="D96" s="25">
        <v>1</v>
      </c>
      <c r="E96" s="25">
        <v>2005</v>
      </c>
      <c r="F96" s="16">
        <v>47600000</v>
      </c>
      <c r="G96" s="21">
        <v>0</v>
      </c>
      <c r="H96" s="17">
        <v>1188000</v>
      </c>
      <c r="I96" s="230"/>
    </row>
    <row r="97" spans="1:9" s="31" customFormat="1" ht="30" customHeight="1" x14ac:dyDescent="0.2">
      <c r="A97" s="4">
        <v>90</v>
      </c>
      <c r="B97" s="23" t="s">
        <v>113</v>
      </c>
      <c r="C97" s="25" t="s">
        <v>82</v>
      </c>
      <c r="D97" s="25">
        <v>1</v>
      </c>
      <c r="E97" s="25">
        <v>2005</v>
      </c>
      <c r="F97" s="16">
        <v>94580000</v>
      </c>
      <c r="G97" s="21">
        <v>0</v>
      </c>
      <c r="H97" s="17">
        <v>1188000</v>
      </c>
      <c r="I97" s="230"/>
    </row>
    <row r="98" spans="1:9" s="31" customFormat="1" ht="30" customHeight="1" x14ac:dyDescent="0.2">
      <c r="A98" s="4">
        <v>91</v>
      </c>
      <c r="B98" s="23" t="s">
        <v>114</v>
      </c>
      <c r="C98" s="25" t="s">
        <v>82</v>
      </c>
      <c r="D98" s="25">
        <v>1</v>
      </c>
      <c r="E98" s="25">
        <v>2005</v>
      </c>
      <c r="F98" s="16">
        <v>27300000</v>
      </c>
      <c r="G98" s="21">
        <v>0</v>
      </c>
      <c r="H98" s="17">
        <v>24000</v>
      </c>
      <c r="I98" s="230"/>
    </row>
    <row r="99" spans="1:9" s="31" customFormat="1" ht="30" customHeight="1" x14ac:dyDescent="0.2">
      <c r="A99" s="4">
        <v>92</v>
      </c>
      <c r="B99" s="23" t="s">
        <v>115</v>
      </c>
      <c r="C99" s="25" t="s">
        <v>82</v>
      </c>
      <c r="D99" s="25">
        <v>1</v>
      </c>
      <c r="E99" s="25">
        <v>2005</v>
      </c>
      <c r="F99" s="16">
        <v>17820000</v>
      </c>
      <c r="G99" s="21">
        <v>0</v>
      </c>
      <c r="H99" s="17">
        <v>3000</v>
      </c>
      <c r="I99" s="230"/>
    </row>
    <row r="100" spans="1:9" s="31" customFormat="1" ht="30" customHeight="1" x14ac:dyDescent="0.2">
      <c r="A100" s="4">
        <v>93</v>
      </c>
      <c r="B100" s="23" t="s">
        <v>116</v>
      </c>
      <c r="C100" s="25" t="s">
        <v>82</v>
      </c>
      <c r="D100" s="25">
        <v>1</v>
      </c>
      <c r="E100" s="25">
        <v>2005</v>
      </c>
      <c r="F100" s="16">
        <v>23620000</v>
      </c>
      <c r="G100" s="21">
        <v>0</v>
      </c>
      <c r="H100" s="17">
        <v>3000</v>
      </c>
      <c r="I100" s="230"/>
    </row>
    <row r="101" spans="1:9" s="31" customFormat="1" ht="30" customHeight="1" x14ac:dyDescent="0.2">
      <c r="A101" s="4">
        <v>94</v>
      </c>
      <c r="B101" s="23" t="s">
        <v>117</v>
      </c>
      <c r="C101" s="25" t="s">
        <v>82</v>
      </c>
      <c r="D101" s="25">
        <v>1</v>
      </c>
      <c r="E101" s="25">
        <v>2005</v>
      </c>
      <c r="F101" s="16">
        <v>23000000</v>
      </c>
      <c r="G101" s="21">
        <v>0</v>
      </c>
      <c r="H101" s="17">
        <v>3000</v>
      </c>
      <c r="I101" s="230"/>
    </row>
    <row r="102" spans="1:9" s="31" customFormat="1" ht="30" customHeight="1" x14ac:dyDescent="0.2">
      <c r="A102" s="4">
        <v>95</v>
      </c>
      <c r="B102" s="23" t="s">
        <v>116</v>
      </c>
      <c r="C102" s="25" t="s">
        <v>82</v>
      </c>
      <c r="D102" s="25">
        <v>1</v>
      </c>
      <c r="E102" s="25">
        <v>2005</v>
      </c>
      <c r="F102" s="16">
        <v>23000000</v>
      </c>
      <c r="G102" s="21">
        <v>0</v>
      </c>
      <c r="H102" s="17">
        <v>3000</v>
      </c>
      <c r="I102" s="230"/>
    </row>
    <row r="103" spans="1:9" s="31" customFormat="1" ht="30" customHeight="1" x14ac:dyDescent="0.2">
      <c r="A103" s="4">
        <v>96</v>
      </c>
      <c r="B103" s="23" t="s">
        <v>118</v>
      </c>
      <c r="C103" s="25" t="s">
        <v>82</v>
      </c>
      <c r="D103" s="25">
        <v>1</v>
      </c>
      <c r="E103" s="25">
        <v>2005</v>
      </c>
      <c r="F103" s="16">
        <v>12000000</v>
      </c>
      <c r="G103" s="21">
        <v>0</v>
      </c>
      <c r="H103" s="17">
        <v>3000</v>
      </c>
      <c r="I103" s="230"/>
    </row>
    <row r="104" spans="1:9" s="31" customFormat="1" ht="30" customHeight="1" x14ac:dyDescent="0.2">
      <c r="A104" s="4">
        <v>97</v>
      </c>
      <c r="B104" s="23" t="s">
        <v>119</v>
      </c>
      <c r="C104" s="25" t="s">
        <v>82</v>
      </c>
      <c r="D104" s="25">
        <v>1</v>
      </c>
      <c r="E104" s="25">
        <v>2005</v>
      </c>
      <c r="F104" s="16">
        <v>23000000</v>
      </c>
      <c r="G104" s="21">
        <v>0</v>
      </c>
      <c r="H104" s="17">
        <v>3000</v>
      </c>
      <c r="I104" s="230"/>
    </row>
    <row r="105" spans="1:9" s="31" customFormat="1" ht="30" customHeight="1" x14ac:dyDescent="0.2">
      <c r="A105" s="4">
        <v>98</v>
      </c>
      <c r="B105" s="23" t="s">
        <v>120</v>
      </c>
      <c r="C105" s="25" t="s">
        <v>82</v>
      </c>
      <c r="D105" s="25">
        <v>1</v>
      </c>
      <c r="E105" s="25">
        <v>2005</v>
      </c>
      <c r="F105" s="16">
        <v>16780000</v>
      </c>
      <c r="G105" s="21">
        <v>0</v>
      </c>
      <c r="H105" s="17">
        <v>1000</v>
      </c>
      <c r="I105" s="230"/>
    </row>
    <row r="106" spans="1:9" s="31" customFormat="1" ht="30" customHeight="1" x14ac:dyDescent="0.2">
      <c r="A106" s="4">
        <v>99</v>
      </c>
      <c r="B106" s="23" t="s">
        <v>121</v>
      </c>
      <c r="C106" s="25" t="s">
        <v>82</v>
      </c>
      <c r="D106" s="25">
        <v>1</v>
      </c>
      <c r="E106" s="25">
        <v>2005</v>
      </c>
      <c r="F106" s="16">
        <v>11200000</v>
      </c>
      <c r="G106" s="21">
        <v>0</v>
      </c>
      <c r="H106" s="17">
        <v>1000</v>
      </c>
      <c r="I106" s="230"/>
    </row>
    <row r="107" spans="1:9" s="31" customFormat="1" ht="30" customHeight="1" x14ac:dyDescent="0.2">
      <c r="A107" s="4">
        <v>100</v>
      </c>
      <c r="B107" s="23" t="s">
        <v>122</v>
      </c>
      <c r="C107" s="25" t="s">
        <v>82</v>
      </c>
      <c r="D107" s="25">
        <v>1</v>
      </c>
      <c r="E107" s="25">
        <v>2005</v>
      </c>
      <c r="F107" s="16">
        <v>12600000</v>
      </c>
      <c r="G107" s="21">
        <v>0</v>
      </c>
      <c r="H107" s="17">
        <v>1000</v>
      </c>
      <c r="I107" s="230"/>
    </row>
    <row r="108" spans="1:9" s="31" customFormat="1" ht="30" customHeight="1" x14ac:dyDescent="0.2">
      <c r="A108" s="4">
        <v>101</v>
      </c>
      <c r="B108" s="23" t="s">
        <v>122</v>
      </c>
      <c r="C108" s="25" t="s">
        <v>82</v>
      </c>
      <c r="D108" s="25">
        <v>1</v>
      </c>
      <c r="E108" s="25">
        <v>2005</v>
      </c>
      <c r="F108" s="16">
        <v>12028500</v>
      </c>
      <c r="G108" s="21">
        <v>0</v>
      </c>
      <c r="H108" s="17">
        <v>1000</v>
      </c>
      <c r="I108" s="230"/>
    </row>
    <row r="109" spans="1:9" s="31" customFormat="1" ht="30" customHeight="1" x14ac:dyDescent="0.2">
      <c r="A109" s="4">
        <v>102</v>
      </c>
      <c r="B109" s="23" t="s">
        <v>123</v>
      </c>
      <c r="C109" s="25" t="s">
        <v>82</v>
      </c>
      <c r="D109" s="25">
        <v>1</v>
      </c>
      <c r="E109" s="25">
        <v>2005</v>
      </c>
      <c r="F109" s="16">
        <v>53234000</v>
      </c>
      <c r="G109" s="21">
        <v>0</v>
      </c>
      <c r="H109" s="17">
        <v>258000</v>
      </c>
      <c r="I109" s="230"/>
    </row>
    <row r="110" spans="1:9" s="31" customFormat="1" ht="30" customHeight="1" x14ac:dyDescent="0.2">
      <c r="A110" s="4">
        <v>103</v>
      </c>
      <c r="B110" s="23" t="s">
        <v>124</v>
      </c>
      <c r="C110" s="25" t="s">
        <v>82</v>
      </c>
      <c r="D110" s="25">
        <v>1</v>
      </c>
      <c r="E110" s="25">
        <v>2005</v>
      </c>
      <c r="F110" s="16">
        <v>16293000</v>
      </c>
      <c r="G110" s="21">
        <v>0</v>
      </c>
      <c r="H110" s="17">
        <v>90000</v>
      </c>
      <c r="I110" s="230"/>
    </row>
    <row r="111" spans="1:9" s="31" customFormat="1" ht="30" customHeight="1" x14ac:dyDescent="0.2">
      <c r="A111" s="4">
        <v>104</v>
      </c>
      <c r="B111" s="23" t="s">
        <v>125</v>
      </c>
      <c r="C111" s="25" t="s">
        <v>82</v>
      </c>
      <c r="D111" s="25">
        <v>1</v>
      </c>
      <c r="E111" s="25">
        <v>2005</v>
      </c>
      <c r="F111" s="16">
        <v>45320000</v>
      </c>
      <c r="G111" s="21">
        <v>0</v>
      </c>
      <c r="H111" s="17">
        <v>354000</v>
      </c>
      <c r="I111" s="230"/>
    </row>
    <row r="112" spans="1:9" s="31" customFormat="1" ht="30" customHeight="1" x14ac:dyDescent="0.2">
      <c r="A112" s="4">
        <v>105</v>
      </c>
      <c r="B112" s="23" t="s">
        <v>126</v>
      </c>
      <c r="C112" s="25" t="s">
        <v>82</v>
      </c>
      <c r="D112" s="25">
        <v>1</v>
      </c>
      <c r="E112" s="25">
        <v>2005</v>
      </c>
      <c r="F112" s="16">
        <v>27600000</v>
      </c>
      <c r="G112" s="21">
        <v>0</v>
      </c>
      <c r="H112" s="17">
        <v>1440000</v>
      </c>
      <c r="I112" s="230"/>
    </row>
    <row r="113" spans="1:9" s="31" customFormat="1" ht="30" customHeight="1" x14ac:dyDescent="0.2">
      <c r="A113" s="4">
        <v>106</v>
      </c>
      <c r="B113" s="23" t="s">
        <v>127</v>
      </c>
      <c r="C113" s="25" t="s">
        <v>82</v>
      </c>
      <c r="D113" s="25">
        <v>1</v>
      </c>
      <c r="E113" s="25">
        <v>2005</v>
      </c>
      <c r="F113" s="16">
        <v>58000000</v>
      </c>
      <c r="G113" s="21">
        <v>0</v>
      </c>
      <c r="H113" s="17">
        <v>192000</v>
      </c>
      <c r="I113" s="230"/>
    </row>
    <row r="114" spans="1:9" s="31" customFormat="1" ht="30" customHeight="1" x14ac:dyDescent="0.2">
      <c r="A114" s="4">
        <v>107</v>
      </c>
      <c r="B114" s="23" t="s">
        <v>128</v>
      </c>
      <c r="C114" s="25" t="s">
        <v>82</v>
      </c>
      <c r="D114" s="25">
        <v>1</v>
      </c>
      <c r="E114" s="25">
        <v>2005</v>
      </c>
      <c r="F114" s="16">
        <v>75000000</v>
      </c>
      <c r="G114" s="21">
        <v>0</v>
      </c>
      <c r="H114" s="17">
        <v>36000</v>
      </c>
      <c r="I114" s="230"/>
    </row>
    <row r="115" spans="1:9" s="31" customFormat="1" ht="30" customHeight="1" x14ac:dyDescent="0.2">
      <c r="A115" s="4">
        <v>108</v>
      </c>
      <c r="B115" s="23" t="s">
        <v>129</v>
      </c>
      <c r="C115" s="25" t="s">
        <v>82</v>
      </c>
      <c r="D115" s="25">
        <v>1</v>
      </c>
      <c r="E115" s="25">
        <v>2005</v>
      </c>
      <c r="F115" s="16">
        <v>135000000</v>
      </c>
      <c r="G115" s="21">
        <v>0</v>
      </c>
      <c r="H115" s="17">
        <v>36000</v>
      </c>
      <c r="I115" s="230"/>
    </row>
    <row r="116" spans="1:9" s="31" customFormat="1" ht="30" customHeight="1" x14ac:dyDescent="0.2">
      <c r="A116" s="4">
        <v>109</v>
      </c>
      <c r="B116" s="23" t="s">
        <v>130</v>
      </c>
      <c r="C116" s="25" t="s">
        <v>82</v>
      </c>
      <c r="D116" s="25">
        <v>1</v>
      </c>
      <c r="E116" s="25">
        <v>2005</v>
      </c>
      <c r="F116" s="16">
        <v>89000000</v>
      </c>
      <c r="G116" s="21">
        <v>0</v>
      </c>
      <c r="H116" s="17">
        <v>36000</v>
      </c>
      <c r="I116" s="230"/>
    </row>
    <row r="117" spans="1:9" s="31" customFormat="1" ht="30" customHeight="1" x14ac:dyDescent="0.2">
      <c r="A117" s="4">
        <v>110</v>
      </c>
      <c r="B117" s="23" t="s">
        <v>128</v>
      </c>
      <c r="C117" s="25" t="s">
        <v>82</v>
      </c>
      <c r="D117" s="25">
        <v>1</v>
      </c>
      <c r="E117" s="25">
        <v>2005</v>
      </c>
      <c r="F117" s="16">
        <v>45000000</v>
      </c>
      <c r="G117" s="21">
        <v>0</v>
      </c>
      <c r="H117" s="17">
        <v>36000</v>
      </c>
      <c r="I117" s="230"/>
    </row>
    <row r="118" spans="1:9" s="31" customFormat="1" ht="30" customHeight="1" x14ac:dyDescent="0.2">
      <c r="A118" s="4">
        <v>111</v>
      </c>
      <c r="B118" s="23" t="s">
        <v>129</v>
      </c>
      <c r="C118" s="25" t="s">
        <v>82</v>
      </c>
      <c r="D118" s="25">
        <v>1</v>
      </c>
      <c r="E118" s="25">
        <v>2005</v>
      </c>
      <c r="F118" s="16">
        <v>53000000</v>
      </c>
      <c r="G118" s="21">
        <v>0</v>
      </c>
      <c r="H118" s="17">
        <v>36000</v>
      </c>
      <c r="I118" s="230"/>
    </row>
    <row r="119" spans="1:9" s="31" customFormat="1" ht="30" customHeight="1" x14ac:dyDescent="0.2">
      <c r="A119" s="4">
        <v>112</v>
      </c>
      <c r="B119" s="23" t="s">
        <v>131</v>
      </c>
      <c r="C119" s="25" t="s">
        <v>82</v>
      </c>
      <c r="D119" s="25">
        <v>1</v>
      </c>
      <c r="E119" s="25">
        <v>2005</v>
      </c>
      <c r="F119" s="16">
        <v>39600000</v>
      </c>
      <c r="G119" s="21">
        <v>0</v>
      </c>
      <c r="H119" s="17">
        <v>132000</v>
      </c>
      <c r="I119" s="230"/>
    </row>
    <row r="120" spans="1:9" s="31" customFormat="1" ht="30" customHeight="1" x14ac:dyDescent="0.2">
      <c r="A120" s="4">
        <v>113</v>
      </c>
      <c r="B120" s="23" t="s">
        <v>132</v>
      </c>
      <c r="C120" s="25" t="s">
        <v>82</v>
      </c>
      <c r="D120" s="25">
        <v>1</v>
      </c>
      <c r="E120" s="25">
        <v>2005</v>
      </c>
      <c r="F120" s="16">
        <v>25000000</v>
      </c>
      <c r="G120" s="21">
        <v>0</v>
      </c>
      <c r="H120" s="17">
        <v>60000</v>
      </c>
      <c r="I120" s="230"/>
    </row>
    <row r="121" spans="1:9" s="31" customFormat="1" ht="30" customHeight="1" x14ac:dyDescent="0.2">
      <c r="A121" s="4">
        <v>114</v>
      </c>
      <c r="B121" s="23" t="s">
        <v>133</v>
      </c>
      <c r="C121" s="25" t="s">
        <v>82</v>
      </c>
      <c r="D121" s="25">
        <v>1</v>
      </c>
      <c r="E121" s="25">
        <v>2005</v>
      </c>
      <c r="F121" s="16">
        <v>48000000</v>
      </c>
      <c r="G121" s="21">
        <v>0</v>
      </c>
      <c r="H121" s="17">
        <v>42000</v>
      </c>
      <c r="I121" s="230"/>
    </row>
    <row r="122" spans="1:9" s="31" customFormat="1" ht="30" customHeight="1" x14ac:dyDescent="0.2">
      <c r="A122" s="4">
        <v>115</v>
      </c>
      <c r="B122" s="23" t="s">
        <v>134</v>
      </c>
      <c r="C122" s="25" t="s">
        <v>82</v>
      </c>
      <c r="D122" s="25">
        <v>1</v>
      </c>
      <c r="E122" s="25">
        <v>2005</v>
      </c>
      <c r="F122" s="16">
        <v>26478306</v>
      </c>
      <c r="G122" s="21">
        <v>0</v>
      </c>
      <c r="H122" s="17">
        <v>90000</v>
      </c>
      <c r="I122" s="230"/>
    </row>
    <row r="123" spans="1:9" s="31" customFormat="1" ht="30" customHeight="1" x14ac:dyDescent="0.2">
      <c r="A123" s="4">
        <v>116</v>
      </c>
      <c r="B123" s="23" t="s">
        <v>135</v>
      </c>
      <c r="C123" s="25" t="s">
        <v>82</v>
      </c>
      <c r="D123" s="25">
        <v>1</v>
      </c>
      <c r="E123" s="25">
        <v>2005</v>
      </c>
      <c r="F123" s="16">
        <v>41750000</v>
      </c>
      <c r="G123" s="21">
        <v>0</v>
      </c>
      <c r="H123" s="17">
        <v>168000</v>
      </c>
      <c r="I123" s="230"/>
    </row>
    <row r="124" spans="1:9" s="31" customFormat="1" ht="30" customHeight="1" x14ac:dyDescent="0.2">
      <c r="A124" s="4">
        <v>117</v>
      </c>
      <c r="B124" s="23" t="s">
        <v>136</v>
      </c>
      <c r="C124" s="25" t="s">
        <v>82</v>
      </c>
      <c r="D124" s="25">
        <v>1</v>
      </c>
      <c r="E124" s="25">
        <v>2005</v>
      </c>
      <c r="F124" s="16">
        <v>16293000</v>
      </c>
      <c r="G124" s="21">
        <v>0</v>
      </c>
      <c r="H124" s="17">
        <v>90000</v>
      </c>
      <c r="I124" s="230"/>
    </row>
    <row r="125" spans="1:9" s="31" customFormat="1" ht="30" customHeight="1" x14ac:dyDescent="0.2">
      <c r="A125" s="4">
        <v>118</v>
      </c>
      <c r="B125" s="23" t="s">
        <v>137</v>
      </c>
      <c r="C125" s="25" t="s">
        <v>82</v>
      </c>
      <c r="D125" s="25">
        <v>1</v>
      </c>
      <c r="E125" s="25">
        <v>2005</v>
      </c>
      <c r="F125" s="16">
        <v>29500000</v>
      </c>
      <c r="G125" s="21">
        <v>0</v>
      </c>
      <c r="H125" s="17">
        <v>600000</v>
      </c>
      <c r="I125" s="230"/>
    </row>
    <row r="126" spans="1:9" s="31" customFormat="1" ht="30" customHeight="1" x14ac:dyDescent="0.2">
      <c r="A126" s="4">
        <v>119</v>
      </c>
      <c r="B126" s="23" t="s">
        <v>138</v>
      </c>
      <c r="C126" s="25" t="s">
        <v>82</v>
      </c>
      <c r="D126" s="25">
        <v>1</v>
      </c>
      <c r="E126" s="25">
        <v>2005</v>
      </c>
      <c r="F126" s="16">
        <v>30700000</v>
      </c>
      <c r="G126" s="21">
        <v>0</v>
      </c>
      <c r="H126" s="17">
        <v>2988000</v>
      </c>
      <c r="I126" s="230"/>
    </row>
    <row r="127" spans="1:9" s="31" customFormat="1" ht="30" customHeight="1" x14ac:dyDescent="0.2">
      <c r="A127" s="4">
        <v>120</v>
      </c>
      <c r="B127" s="23" t="s">
        <v>139</v>
      </c>
      <c r="C127" s="25" t="s">
        <v>82</v>
      </c>
      <c r="D127" s="25">
        <v>1</v>
      </c>
      <c r="E127" s="25">
        <v>2005</v>
      </c>
      <c r="F127" s="16">
        <v>75000000</v>
      </c>
      <c r="G127" s="21">
        <v>0</v>
      </c>
      <c r="H127" s="17">
        <v>960000</v>
      </c>
      <c r="I127" s="230"/>
    </row>
    <row r="128" spans="1:9" s="31" customFormat="1" ht="30" customHeight="1" x14ac:dyDescent="0.2">
      <c r="A128" s="4">
        <v>121</v>
      </c>
      <c r="B128" s="23" t="s">
        <v>140</v>
      </c>
      <c r="C128" s="25" t="s">
        <v>82</v>
      </c>
      <c r="D128" s="25">
        <v>1</v>
      </c>
      <c r="E128" s="25">
        <v>2005</v>
      </c>
      <c r="F128" s="16">
        <v>83680000</v>
      </c>
      <c r="G128" s="21">
        <v>0</v>
      </c>
      <c r="H128" s="17">
        <v>168000</v>
      </c>
      <c r="I128" s="230"/>
    </row>
    <row r="129" spans="1:9" s="31" customFormat="1" ht="30" customHeight="1" x14ac:dyDescent="0.2">
      <c r="A129" s="4">
        <v>122</v>
      </c>
      <c r="B129" s="23" t="s">
        <v>141</v>
      </c>
      <c r="C129" s="25" t="s">
        <v>82</v>
      </c>
      <c r="D129" s="25">
        <v>1</v>
      </c>
      <c r="E129" s="25">
        <v>2005</v>
      </c>
      <c r="F129" s="16">
        <v>11682000</v>
      </c>
      <c r="G129" s="21">
        <v>0</v>
      </c>
      <c r="H129" s="17">
        <v>420000</v>
      </c>
      <c r="I129" s="230"/>
    </row>
    <row r="130" spans="1:9" s="31" customFormat="1" ht="30" customHeight="1" x14ac:dyDescent="0.2">
      <c r="A130" s="4">
        <v>123</v>
      </c>
      <c r="B130" s="23" t="s">
        <v>142</v>
      </c>
      <c r="C130" s="25" t="s">
        <v>82</v>
      </c>
      <c r="D130" s="25">
        <v>1</v>
      </c>
      <c r="E130" s="25">
        <v>2005</v>
      </c>
      <c r="F130" s="16">
        <v>20000000</v>
      </c>
      <c r="G130" s="21">
        <v>0</v>
      </c>
      <c r="H130" s="17">
        <v>462000</v>
      </c>
      <c r="I130" s="230"/>
    </row>
    <row r="131" spans="1:9" s="31" customFormat="1" ht="30" customHeight="1" x14ac:dyDescent="0.2">
      <c r="A131" s="4">
        <v>124</v>
      </c>
      <c r="B131" s="23" t="s">
        <v>143</v>
      </c>
      <c r="C131" s="25" t="s">
        <v>82</v>
      </c>
      <c r="D131" s="25">
        <v>1</v>
      </c>
      <c r="E131" s="25">
        <v>2005</v>
      </c>
      <c r="F131" s="16">
        <v>85789935</v>
      </c>
      <c r="G131" s="21">
        <v>0</v>
      </c>
      <c r="H131" s="17">
        <v>180000</v>
      </c>
      <c r="I131" s="230"/>
    </row>
    <row r="132" spans="1:9" s="31" customFormat="1" ht="30" customHeight="1" x14ac:dyDescent="0.2">
      <c r="A132" s="4">
        <v>125</v>
      </c>
      <c r="B132" s="23" t="s">
        <v>144</v>
      </c>
      <c r="C132" s="25" t="s">
        <v>82</v>
      </c>
      <c r="D132" s="25">
        <v>1</v>
      </c>
      <c r="E132" s="25">
        <v>2005</v>
      </c>
      <c r="F132" s="16">
        <v>36000000</v>
      </c>
      <c r="G132" s="21">
        <v>0</v>
      </c>
      <c r="H132" s="17">
        <v>27000</v>
      </c>
      <c r="I132" s="230"/>
    </row>
    <row r="133" spans="1:9" s="31" customFormat="1" ht="30" customHeight="1" x14ac:dyDescent="0.2">
      <c r="A133" s="4">
        <v>126</v>
      </c>
      <c r="B133" s="23" t="s">
        <v>145</v>
      </c>
      <c r="C133" s="25" t="s">
        <v>82</v>
      </c>
      <c r="D133" s="25">
        <v>1</v>
      </c>
      <c r="E133" s="25">
        <v>2005</v>
      </c>
      <c r="F133" s="16">
        <v>11682000</v>
      </c>
      <c r="G133" s="21">
        <v>0</v>
      </c>
      <c r="H133" s="17">
        <v>120000</v>
      </c>
      <c r="I133" s="230"/>
    </row>
    <row r="134" spans="1:9" s="31" customFormat="1" ht="30" customHeight="1" x14ac:dyDescent="0.2">
      <c r="A134" s="4">
        <v>127</v>
      </c>
      <c r="B134" s="23" t="s">
        <v>146</v>
      </c>
      <c r="C134" s="25" t="s">
        <v>82</v>
      </c>
      <c r="D134" s="25">
        <v>1</v>
      </c>
      <c r="E134" s="25">
        <v>2005</v>
      </c>
      <c r="F134" s="16">
        <v>55000000</v>
      </c>
      <c r="G134" s="21">
        <v>0</v>
      </c>
      <c r="H134" s="17">
        <v>31000</v>
      </c>
      <c r="I134" s="230"/>
    </row>
    <row r="135" spans="1:9" s="31" customFormat="1" ht="30" customHeight="1" x14ac:dyDescent="0.2">
      <c r="A135" s="4">
        <v>128</v>
      </c>
      <c r="B135" s="23" t="s">
        <v>147</v>
      </c>
      <c r="C135" s="25" t="s">
        <v>82</v>
      </c>
      <c r="D135" s="25">
        <v>1</v>
      </c>
      <c r="E135" s="25">
        <v>2005</v>
      </c>
      <c r="F135" s="16">
        <v>115970000</v>
      </c>
      <c r="G135" s="21">
        <v>0</v>
      </c>
      <c r="H135" s="17">
        <v>12000</v>
      </c>
      <c r="I135" s="230"/>
    </row>
    <row r="136" spans="1:9" s="31" customFormat="1" ht="30" customHeight="1" x14ac:dyDescent="0.2">
      <c r="A136" s="4">
        <v>129</v>
      </c>
      <c r="B136" s="23" t="s">
        <v>148</v>
      </c>
      <c r="C136" s="25" t="s">
        <v>82</v>
      </c>
      <c r="D136" s="25">
        <v>1</v>
      </c>
      <c r="E136" s="25">
        <v>2005</v>
      </c>
      <c r="F136" s="16">
        <v>13670000</v>
      </c>
      <c r="G136" s="21">
        <v>0</v>
      </c>
      <c r="H136" s="17">
        <v>360000</v>
      </c>
      <c r="I136" s="230"/>
    </row>
    <row r="137" spans="1:9" s="31" customFormat="1" ht="30" customHeight="1" x14ac:dyDescent="0.2">
      <c r="A137" s="4">
        <v>130</v>
      </c>
      <c r="B137" s="23" t="s">
        <v>149</v>
      </c>
      <c r="C137" s="25" t="s">
        <v>82</v>
      </c>
      <c r="D137" s="25">
        <v>1</v>
      </c>
      <c r="E137" s="25">
        <v>2005</v>
      </c>
      <c r="F137" s="16">
        <v>11000000</v>
      </c>
      <c r="G137" s="21">
        <v>0</v>
      </c>
      <c r="H137" s="17">
        <v>100000</v>
      </c>
      <c r="I137" s="230"/>
    </row>
    <row r="138" spans="1:9" s="31" customFormat="1" ht="30" customHeight="1" x14ac:dyDescent="0.2">
      <c r="A138" s="4">
        <v>131</v>
      </c>
      <c r="B138" s="23" t="s">
        <v>150</v>
      </c>
      <c r="C138" s="25" t="s">
        <v>82</v>
      </c>
      <c r="D138" s="25">
        <v>1</v>
      </c>
      <c r="E138" s="25">
        <v>2005</v>
      </c>
      <c r="F138" s="16">
        <v>12000000</v>
      </c>
      <c r="G138" s="21">
        <v>0</v>
      </c>
      <c r="H138" s="17">
        <v>5000</v>
      </c>
      <c r="I138" s="230"/>
    </row>
    <row r="139" spans="1:9" s="31" customFormat="1" ht="30" customHeight="1" x14ac:dyDescent="0.2">
      <c r="A139" s="4">
        <v>132</v>
      </c>
      <c r="B139" s="23" t="s">
        <v>151</v>
      </c>
      <c r="C139" s="25" t="s">
        <v>82</v>
      </c>
      <c r="D139" s="25">
        <v>1</v>
      </c>
      <c r="E139" s="25">
        <v>2009</v>
      </c>
      <c r="F139" s="16">
        <v>10500000</v>
      </c>
      <c r="G139" s="21">
        <v>0</v>
      </c>
      <c r="H139" s="17">
        <v>200000</v>
      </c>
      <c r="I139" s="230"/>
    </row>
    <row r="140" spans="1:9" s="31" customFormat="1" ht="30" customHeight="1" x14ac:dyDescent="0.2">
      <c r="A140" s="4">
        <v>133</v>
      </c>
      <c r="B140" s="23" t="s">
        <v>151</v>
      </c>
      <c r="C140" s="25" t="s">
        <v>82</v>
      </c>
      <c r="D140" s="25">
        <v>1</v>
      </c>
      <c r="E140" s="25">
        <v>2009</v>
      </c>
      <c r="F140" s="16">
        <v>10500000</v>
      </c>
      <c r="G140" s="21">
        <v>0</v>
      </c>
      <c r="H140" s="17">
        <v>200000</v>
      </c>
      <c r="I140" s="231"/>
    </row>
    <row r="141" spans="1:9" s="31" customFormat="1" ht="30" customHeight="1" x14ac:dyDescent="0.2">
      <c r="A141" s="4">
        <v>134</v>
      </c>
      <c r="B141" s="18" t="s">
        <v>152</v>
      </c>
      <c r="C141" s="4" t="s">
        <v>36</v>
      </c>
      <c r="D141" s="4">
        <v>1</v>
      </c>
      <c r="E141" s="32">
        <v>2014</v>
      </c>
      <c r="F141" s="30">
        <v>11000000</v>
      </c>
      <c r="G141" s="21">
        <v>0</v>
      </c>
      <c r="H141" s="17">
        <v>30000</v>
      </c>
      <c r="I141" s="229" t="s">
        <v>472</v>
      </c>
    </row>
    <row r="142" spans="1:9" s="31" customFormat="1" ht="30" customHeight="1" x14ac:dyDescent="0.2">
      <c r="A142" s="4">
        <v>135</v>
      </c>
      <c r="B142" s="18" t="s">
        <v>153</v>
      </c>
      <c r="C142" s="4" t="s">
        <v>24</v>
      </c>
      <c r="D142" s="4">
        <v>1</v>
      </c>
      <c r="E142" s="25">
        <v>2013</v>
      </c>
      <c r="F142" s="30">
        <v>11000000</v>
      </c>
      <c r="G142" s="21">
        <v>0</v>
      </c>
      <c r="H142" s="17">
        <v>700000</v>
      </c>
      <c r="I142" s="230"/>
    </row>
    <row r="143" spans="1:9" s="31" customFormat="1" ht="30" customHeight="1" x14ac:dyDescent="0.2">
      <c r="A143" s="4">
        <v>136</v>
      </c>
      <c r="B143" s="18" t="s">
        <v>153</v>
      </c>
      <c r="C143" s="4" t="s">
        <v>24</v>
      </c>
      <c r="D143" s="4">
        <v>1</v>
      </c>
      <c r="E143" s="25">
        <v>2003</v>
      </c>
      <c r="F143" s="16">
        <v>11000000</v>
      </c>
      <c r="G143" s="21">
        <v>0</v>
      </c>
      <c r="H143" s="17">
        <v>700000</v>
      </c>
      <c r="I143" s="230"/>
    </row>
    <row r="144" spans="1:9" s="31" customFormat="1" ht="30" customHeight="1" x14ac:dyDescent="0.2">
      <c r="A144" s="4">
        <v>137</v>
      </c>
      <c r="B144" s="18" t="s">
        <v>154</v>
      </c>
      <c r="C144" s="4" t="s">
        <v>36</v>
      </c>
      <c r="D144" s="4">
        <v>1</v>
      </c>
      <c r="E144" s="25">
        <v>2010</v>
      </c>
      <c r="F144" s="16">
        <v>11000000</v>
      </c>
      <c r="G144" s="21">
        <v>0</v>
      </c>
      <c r="H144" s="17">
        <v>30000</v>
      </c>
      <c r="I144" s="230"/>
    </row>
    <row r="145" spans="1:9" s="31" customFormat="1" ht="30" customHeight="1" x14ac:dyDescent="0.2">
      <c r="A145" s="4">
        <v>138</v>
      </c>
      <c r="B145" s="18" t="s">
        <v>155</v>
      </c>
      <c r="C145" s="4" t="s">
        <v>36</v>
      </c>
      <c r="D145" s="4">
        <v>1</v>
      </c>
      <c r="E145" s="25">
        <v>2008</v>
      </c>
      <c r="F145" s="16">
        <v>10800000</v>
      </c>
      <c r="G145" s="21">
        <v>0</v>
      </c>
      <c r="H145" s="17">
        <v>30000</v>
      </c>
      <c r="I145" s="230"/>
    </row>
    <row r="146" spans="1:9" s="31" customFormat="1" ht="30" customHeight="1" x14ac:dyDescent="0.2">
      <c r="A146" s="4">
        <v>139</v>
      </c>
      <c r="B146" s="18" t="s">
        <v>155</v>
      </c>
      <c r="C146" s="4" t="s">
        <v>36</v>
      </c>
      <c r="D146" s="4">
        <v>1</v>
      </c>
      <c r="E146" s="25">
        <v>2010</v>
      </c>
      <c r="F146" s="16">
        <v>11000000</v>
      </c>
      <c r="G146" s="21">
        <v>0</v>
      </c>
      <c r="H146" s="17">
        <v>30000</v>
      </c>
      <c r="I146" s="230"/>
    </row>
    <row r="147" spans="1:9" s="31" customFormat="1" ht="30" customHeight="1" x14ac:dyDescent="0.2">
      <c r="A147" s="4">
        <v>140</v>
      </c>
      <c r="B147" s="18" t="s">
        <v>154</v>
      </c>
      <c r="C147" s="4" t="s">
        <v>36</v>
      </c>
      <c r="D147" s="4">
        <v>1</v>
      </c>
      <c r="E147" s="25">
        <v>2014</v>
      </c>
      <c r="F147" s="16">
        <v>11000000</v>
      </c>
      <c r="G147" s="21">
        <v>0</v>
      </c>
      <c r="H147" s="17">
        <v>30000</v>
      </c>
      <c r="I147" s="230"/>
    </row>
    <row r="148" spans="1:9" s="31" customFormat="1" ht="30" customHeight="1" x14ac:dyDescent="0.2">
      <c r="A148" s="4">
        <v>141</v>
      </c>
      <c r="B148" s="18" t="s">
        <v>153</v>
      </c>
      <c r="C148" s="4" t="s">
        <v>24</v>
      </c>
      <c r="D148" s="4">
        <v>1</v>
      </c>
      <c r="E148" s="25">
        <v>2008</v>
      </c>
      <c r="F148" s="16">
        <v>14000000</v>
      </c>
      <c r="G148" s="21">
        <v>0</v>
      </c>
      <c r="H148" s="17">
        <v>700000</v>
      </c>
      <c r="I148" s="230"/>
    </row>
    <row r="149" spans="1:9" s="31" customFormat="1" ht="30" customHeight="1" x14ac:dyDescent="0.2">
      <c r="A149" s="4">
        <v>142</v>
      </c>
      <c r="B149" s="18" t="s">
        <v>156</v>
      </c>
      <c r="C149" s="4" t="s">
        <v>24</v>
      </c>
      <c r="D149" s="4">
        <v>1</v>
      </c>
      <c r="E149" s="25">
        <v>2008</v>
      </c>
      <c r="F149" s="16">
        <v>14000000</v>
      </c>
      <c r="G149" s="21">
        <v>0</v>
      </c>
      <c r="H149" s="17">
        <v>700000</v>
      </c>
      <c r="I149" s="230"/>
    </row>
    <row r="150" spans="1:9" s="31" customFormat="1" ht="30" customHeight="1" x14ac:dyDescent="0.2">
      <c r="A150" s="4">
        <v>143</v>
      </c>
      <c r="B150" s="18" t="s">
        <v>153</v>
      </c>
      <c r="C150" s="4" t="s">
        <v>24</v>
      </c>
      <c r="D150" s="4">
        <v>1</v>
      </c>
      <c r="E150" s="25">
        <v>2009</v>
      </c>
      <c r="F150" s="16">
        <v>14000000</v>
      </c>
      <c r="G150" s="21">
        <v>0</v>
      </c>
      <c r="H150" s="17">
        <v>700000</v>
      </c>
      <c r="I150" s="230"/>
    </row>
    <row r="151" spans="1:9" s="31" customFormat="1" ht="30" customHeight="1" x14ac:dyDescent="0.2">
      <c r="A151" s="4">
        <v>144</v>
      </c>
      <c r="B151" s="18" t="s">
        <v>154</v>
      </c>
      <c r="C151" s="4" t="s">
        <v>36</v>
      </c>
      <c r="D151" s="4">
        <v>1</v>
      </c>
      <c r="E151" s="25">
        <v>2005</v>
      </c>
      <c r="F151" s="16">
        <v>13500000</v>
      </c>
      <c r="G151" s="21">
        <v>0</v>
      </c>
      <c r="H151" s="17">
        <v>30000</v>
      </c>
      <c r="I151" s="230"/>
    </row>
    <row r="152" spans="1:9" s="31" customFormat="1" ht="30" customHeight="1" x14ac:dyDescent="0.2">
      <c r="A152" s="4">
        <v>145</v>
      </c>
      <c r="B152" s="18" t="s">
        <v>154</v>
      </c>
      <c r="C152" s="4" t="s">
        <v>36</v>
      </c>
      <c r="D152" s="4">
        <v>1</v>
      </c>
      <c r="E152" s="25">
        <v>2005</v>
      </c>
      <c r="F152" s="16">
        <v>13500000</v>
      </c>
      <c r="G152" s="21">
        <v>0</v>
      </c>
      <c r="H152" s="17">
        <v>30000</v>
      </c>
      <c r="I152" s="230"/>
    </row>
    <row r="153" spans="1:9" s="31" customFormat="1" ht="30" customHeight="1" x14ac:dyDescent="0.2">
      <c r="A153" s="4">
        <v>146</v>
      </c>
      <c r="B153" s="18" t="s">
        <v>154</v>
      </c>
      <c r="C153" s="4" t="s">
        <v>36</v>
      </c>
      <c r="D153" s="4">
        <v>1</v>
      </c>
      <c r="E153" s="25">
        <v>2007</v>
      </c>
      <c r="F153" s="16">
        <v>13000000</v>
      </c>
      <c r="G153" s="21">
        <v>0</v>
      </c>
      <c r="H153" s="17">
        <v>30000</v>
      </c>
      <c r="I153" s="230"/>
    </row>
    <row r="154" spans="1:9" s="31" customFormat="1" ht="30" customHeight="1" x14ac:dyDescent="0.2">
      <c r="A154" s="4">
        <v>147</v>
      </c>
      <c r="B154" s="18" t="s">
        <v>154</v>
      </c>
      <c r="C154" s="4" t="s">
        <v>36</v>
      </c>
      <c r="D154" s="4">
        <v>1</v>
      </c>
      <c r="E154" s="25">
        <v>2012</v>
      </c>
      <c r="F154" s="16">
        <v>10300000</v>
      </c>
      <c r="G154" s="21">
        <v>0</v>
      </c>
      <c r="H154" s="17">
        <v>30000</v>
      </c>
      <c r="I154" s="230"/>
    </row>
    <row r="155" spans="1:9" s="31" customFormat="1" ht="30" customHeight="1" x14ac:dyDescent="0.2">
      <c r="A155" s="4">
        <v>148</v>
      </c>
      <c r="B155" s="18" t="s">
        <v>153</v>
      </c>
      <c r="C155" s="4" t="s">
        <v>24</v>
      </c>
      <c r="D155" s="4">
        <v>1</v>
      </c>
      <c r="E155" s="25">
        <v>2005</v>
      </c>
      <c r="F155" s="30">
        <v>13000000</v>
      </c>
      <c r="G155" s="21">
        <v>0</v>
      </c>
      <c r="H155" s="17">
        <v>700000</v>
      </c>
      <c r="I155" s="230"/>
    </row>
    <row r="156" spans="1:9" s="31" customFormat="1" ht="30" customHeight="1" x14ac:dyDescent="0.2">
      <c r="A156" s="4">
        <v>149</v>
      </c>
      <c r="B156" s="18" t="s">
        <v>151</v>
      </c>
      <c r="C156" s="4" t="s">
        <v>24</v>
      </c>
      <c r="D156" s="4">
        <v>1</v>
      </c>
      <c r="E156" s="25">
        <v>2020</v>
      </c>
      <c r="F156" s="16">
        <v>13837000</v>
      </c>
      <c r="G156" s="21">
        <v>0</v>
      </c>
      <c r="H156" s="17">
        <v>200000</v>
      </c>
      <c r="I156" s="230"/>
    </row>
    <row r="157" spans="1:9" s="31" customFormat="1" ht="30" customHeight="1" x14ac:dyDescent="0.2">
      <c r="A157" s="4">
        <v>150</v>
      </c>
      <c r="B157" s="18" t="s">
        <v>155</v>
      </c>
      <c r="C157" s="4" t="s">
        <v>36</v>
      </c>
      <c r="D157" s="4">
        <v>1</v>
      </c>
      <c r="E157" s="25">
        <v>2020</v>
      </c>
      <c r="F157" s="16">
        <v>13021000</v>
      </c>
      <c r="G157" s="21">
        <v>0</v>
      </c>
      <c r="H157" s="17">
        <v>30000</v>
      </c>
      <c r="I157" s="230"/>
    </row>
    <row r="158" spans="1:9" s="31" customFormat="1" ht="30" customHeight="1" x14ac:dyDescent="0.2">
      <c r="A158" s="4">
        <v>151</v>
      </c>
      <c r="B158" s="18" t="s">
        <v>154</v>
      </c>
      <c r="C158" s="4" t="s">
        <v>36</v>
      </c>
      <c r="D158" s="4">
        <v>1</v>
      </c>
      <c r="E158" s="25">
        <v>2013</v>
      </c>
      <c r="F158" s="16">
        <v>10500000</v>
      </c>
      <c r="G158" s="21">
        <v>0</v>
      </c>
      <c r="H158" s="17">
        <v>30000</v>
      </c>
      <c r="I158" s="230"/>
    </row>
    <row r="159" spans="1:9" s="31" customFormat="1" ht="30" customHeight="1" x14ac:dyDescent="0.2">
      <c r="A159" s="4">
        <v>152</v>
      </c>
      <c r="B159" s="18" t="s">
        <v>154</v>
      </c>
      <c r="C159" s="4" t="s">
        <v>36</v>
      </c>
      <c r="D159" s="4">
        <v>1</v>
      </c>
      <c r="E159" s="25">
        <v>2011</v>
      </c>
      <c r="F159" s="16">
        <v>10800000</v>
      </c>
      <c r="G159" s="21">
        <v>0</v>
      </c>
      <c r="H159" s="17">
        <v>30000</v>
      </c>
      <c r="I159" s="230"/>
    </row>
    <row r="160" spans="1:9" s="31" customFormat="1" ht="30" customHeight="1" x14ac:dyDescent="0.2">
      <c r="A160" s="4">
        <v>153</v>
      </c>
      <c r="B160" s="18" t="s">
        <v>155</v>
      </c>
      <c r="C160" s="4" t="s">
        <v>36</v>
      </c>
      <c r="D160" s="4">
        <v>1</v>
      </c>
      <c r="E160" s="25">
        <v>2010</v>
      </c>
      <c r="F160" s="16">
        <v>10300000</v>
      </c>
      <c r="G160" s="21">
        <v>0</v>
      </c>
      <c r="H160" s="17">
        <v>30000</v>
      </c>
      <c r="I160" s="230"/>
    </row>
    <row r="161" spans="1:9" s="31" customFormat="1" ht="30" customHeight="1" x14ac:dyDescent="0.2">
      <c r="A161" s="4">
        <v>154</v>
      </c>
      <c r="B161" s="18" t="s">
        <v>155</v>
      </c>
      <c r="C161" s="4" t="s">
        <v>36</v>
      </c>
      <c r="D161" s="4">
        <v>1</v>
      </c>
      <c r="E161" s="25">
        <v>2004</v>
      </c>
      <c r="F161" s="16">
        <v>11000000</v>
      </c>
      <c r="G161" s="21">
        <v>0</v>
      </c>
      <c r="H161" s="17">
        <v>30000</v>
      </c>
      <c r="I161" s="230"/>
    </row>
    <row r="162" spans="1:9" s="31" customFormat="1" ht="30" customHeight="1" x14ac:dyDescent="0.2">
      <c r="A162" s="4">
        <v>155</v>
      </c>
      <c r="B162" s="18" t="s">
        <v>155</v>
      </c>
      <c r="C162" s="4" t="s">
        <v>36</v>
      </c>
      <c r="D162" s="4">
        <v>1</v>
      </c>
      <c r="E162" s="25">
        <v>2006</v>
      </c>
      <c r="F162" s="16">
        <v>11000000</v>
      </c>
      <c r="G162" s="21">
        <v>0</v>
      </c>
      <c r="H162" s="17">
        <v>30000</v>
      </c>
      <c r="I162" s="230"/>
    </row>
    <row r="163" spans="1:9" s="31" customFormat="1" ht="30" customHeight="1" x14ac:dyDescent="0.2">
      <c r="A163" s="4">
        <v>156</v>
      </c>
      <c r="B163" s="18" t="s">
        <v>154</v>
      </c>
      <c r="C163" s="4" t="s">
        <v>36</v>
      </c>
      <c r="D163" s="4">
        <v>1</v>
      </c>
      <c r="E163" s="25">
        <v>2010</v>
      </c>
      <c r="F163" s="16">
        <v>10300000</v>
      </c>
      <c r="G163" s="21">
        <v>0</v>
      </c>
      <c r="H163" s="17">
        <v>30000</v>
      </c>
      <c r="I163" s="230"/>
    </row>
    <row r="164" spans="1:9" s="31" customFormat="1" ht="30" customHeight="1" x14ac:dyDescent="0.2">
      <c r="A164" s="4">
        <v>157</v>
      </c>
      <c r="B164" s="18" t="s">
        <v>154</v>
      </c>
      <c r="C164" s="4" t="s">
        <v>36</v>
      </c>
      <c r="D164" s="4">
        <v>1</v>
      </c>
      <c r="E164" s="25">
        <v>2011</v>
      </c>
      <c r="F164" s="16">
        <v>10500000</v>
      </c>
      <c r="G164" s="21">
        <v>0</v>
      </c>
      <c r="H164" s="17">
        <v>30000</v>
      </c>
      <c r="I164" s="230"/>
    </row>
    <row r="165" spans="1:9" s="31" customFormat="1" ht="30" customHeight="1" x14ac:dyDescent="0.2">
      <c r="A165" s="4">
        <v>158</v>
      </c>
      <c r="B165" s="18" t="s">
        <v>154</v>
      </c>
      <c r="C165" s="4" t="s">
        <v>36</v>
      </c>
      <c r="D165" s="4">
        <v>1</v>
      </c>
      <c r="E165" s="25">
        <v>2018</v>
      </c>
      <c r="F165" s="16">
        <v>12386000</v>
      </c>
      <c r="G165" s="21">
        <v>0</v>
      </c>
      <c r="H165" s="17">
        <v>30000</v>
      </c>
      <c r="I165" s="230"/>
    </row>
    <row r="166" spans="1:9" s="31" customFormat="1" ht="30" customHeight="1" x14ac:dyDescent="0.2">
      <c r="A166" s="4">
        <v>159</v>
      </c>
      <c r="B166" s="18" t="s">
        <v>155</v>
      </c>
      <c r="C166" s="4" t="s">
        <v>36</v>
      </c>
      <c r="D166" s="4">
        <v>1</v>
      </c>
      <c r="E166" s="25">
        <v>2020</v>
      </c>
      <c r="F166" s="16">
        <v>13201000</v>
      </c>
      <c r="G166" s="21">
        <v>0</v>
      </c>
      <c r="H166" s="17">
        <v>30000</v>
      </c>
      <c r="I166" s="230"/>
    </row>
    <row r="167" spans="1:9" s="31" customFormat="1" ht="30" customHeight="1" x14ac:dyDescent="0.2">
      <c r="A167" s="4">
        <v>160</v>
      </c>
      <c r="B167" s="18" t="s">
        <v>155</v>
      </c>
      <c r="C167" s="4" t="s">
        <v>36</v>
      </c>
      <c r="D167" s="4">
        <v>1</v>
      </c>
      <c r="E167" s="25">
        <v>2020</v>
      </c>
      <c r="F167" s="16">
        <v>13201000</v>
      </c>
      <c r="G167" s="21">
        <v>0</v>
      </c>
      <c r="H167" s="17">
        <v>30000</v>
      </c>
      <c r="I167" s="230"/>
    </row>
    <row r="168" spans="1:9" s="31" customFormat="1" ht="30" customHeight="1" x14ac:dyDescent="0.2">
      <c r="A168" s="4">
        <v>161</v>
      </c>
      <c r="B168" s="18" t="s">
        <v>155</v>
      </c>
      <c r="C168" s="4" t="s">
        <v>36</v>
      </c>
      <c r="D168" s="4">
        <v>1</v>
      </c>
      <c r="E168" s="32">
        <v>2020</v>
      </c>
      <c r="F168" s="30">
        <v>13201000</v>
      </c>
      <c r="G168" s="21">
        <v>0</v>
      </c>
      <c r="H168" s="17">
        <v>30000</v>
      </c>
      <c r="I168" s="230"/>
    </row>
    <row r="169" spans="1:9" s="31" customFormat="1" ht="30" customHeight="1" x14ac:dyDescent="0.2">
      <c r="A169" s="4">
        <v>162</v>
      </c>
      <c r="B169" s="18" t="s">
        <v>155</v>
      </c>
      <c r="C169" s="4" t="s">
        <v>36</v>
      </c>
      <c r="D169" s="4">
        <v>1</v>
      </c>
      <c r="E169" s="19">
        <v>2020</v>
      </c>
      <c r="F169" s="33">
        <v>13201000</v>
      </c>
      <c r="G169" s="21">
        <v>0</v>
      </c>
      <c r="H169" s="17">
        <v>30000</v>
      </c>
      <c r="I169" s="230"/>
    </row>
    <row r="170" spans="1:9" s="31" customFormat="1" ht="30" customHeight="1" x14ac:dyDescent="0.2">
      <c r="A170" s="4">
        <v>163</v>
      </c>
      <c r="B170" s="18" t="s">
        <v>157</v>
      </c>
      <c r="C170" s="4" t="s">
        <v>24</v>
      </c>
      <c r="D170" s="4">
        <v>1</v>
      </c>
      <c r="E170" s="32">
        <v>2020</v>
      </c>
      <c r="F170" s="30">
        <v>13837000</v>
      </c>
      <c r="G170" s="21">
        <v>0</v>
      </c>
      <c r="H170" s="17">
        <v>200000</v>
      </c>
      <c r="I170" s="230"/>
    </row>
    <row r="171" spans="1:9" s="31" customFormat="1" ht="30" customHeight="1" x14ac:dyDescent="0.2">
      <c r="A171" s="4">
        <v>164</v>
      </c>
      <c r="B171" s="18" t="s">
        <v>153</v>
      </c>
      <c r="C171" s="4" t="s">
        <v>24</v>
      </c>
      <c r="D171" s="4">
        <v>1</v>
      </c>
      <c r="E171" s="19">
        <v>2003</v>
      </c>
      <c r="F171" s="33">
        <v>11000000</v>
      </c>
      <c r="G171" s="21">
        <v>0</v>
      </c>
      <c r="H171" s="17">
        <v>700000</v>
      </c>
      <c r="I171" s="230"/>
    </row>
    <row r="172" spans="1:9" s="31" customFormat="1" ht="30" customHeight="1" x14ac:dyDescent="0.2">
      <c r="A172" s="4">
        <v>165</v>
      </c>
      <c r="B172" s="18" t="s">
        <v>153</v>
      </c>
      <c r="C172" s="4" t="s">
        <v>24</v>
      </c>
      <c r="D172" s="4">
        <v>1</v>
      </c>
      <c r="E172" s="19">
        <v>2005</v>
      </c>
      <c r="F172" s="33">
        <v>14000000</v>
      </c>
      <c r="G172" s="21">
        <v>0</v>
      </c>
      <c r="H172" s="17">
        <v>700000</v>
      </c>
      <c r="I172" s="230"/>
    </row>
    <row r="173" spans="1:9" s="31" customFormat="1" ht="30" customHeight="1" x14ac:dyDescent="0.2">
      <c r="A173" s="4">
        <v>166</v>
      </c>
      <c r="B173" s="18" t="s">
        <v>153</v>
      </c>
      <c r="C173" s="4" t="s">
        <v>24</v>
      </c>
      <c r="D173" s="4">
        <v>1</v>
      </c>
      <c r="E173" s="19">
        <v>2008</v>
      </c>
      <c r="F173" s="33">
        <v>13500000</v>
      </c>
      <c r="G173" s="21">
        <v>0</v>
      </c>
      <c r="H173" s="17">
        <v>700000</v>
      </c>
      <c r="I173" s="230"/>
    </row>
    <row r="174" spans="1:9" s="31" customFormat="1" ht="30" customHeight="1" x14ac:dyDescent="0.2">
      <c r="A174" s="4">
        <v>167</v>
      </c>
      <c r="B174" s="18" t="s">
        <v>153</v>
      </c>
      <c r="C174" s="4" t="s">
        <v>24</v>
      </c>
      <c r="D174" s="4">
        <v>1</v>
      </c>
      <c r="E174" s="19">
        <v>2005</v>
      </c>
      <c r="F174" s="33">
        <v>14000000</v>
      </c>
      <c r="G174" s="21">
        <v>0</v>
      </c>
      <c r="H174" s="17">
        <v>700000</v>
      </c>
      <c r="I174" s="230"/>
    </row>
    <row r="175" spans="1:9" s="31" customFormat="1" ht="30" customHeight="1" x14ac:dyDescent="0.2">
      <c r="A175" s="4">
        <v>168</v>
      </c>
      <c r="B175" s="18" t="s">
        <v>153</v>
      </c>
      <c r="C175" s="4" t="s">
        <v>24</v>
      </c>
      <c r="D175" s="4">
        <v>1</v>
      </c>
      <c r="E175" s="32">
        <v>2005</v>
      </c>
      <c r="F175" s="30">
        <v>14000000</v>
      </c>
      <c r="G175" s="21">
        <v>0</v>
      </c>
      <c r="H175" s="17">
        <v>700000</v>
      </c>
      <c r="I175" s="230"/>
    </row>
    <row r="176" spans="1:9" s="31" customFormat="1" ht="30" customHeight="1" x14ac:dyDescent="0.2">
      <c r="A176" s="4">
        <v>169</v>
      </c>
      <c r="B176" s="18" t="s">
        <v>157</v>
      </c>
      <c r="C176" s="4" t="s">
        <v>24</v>
      </c>
      <c r="D176" s="4">
        <v>1</v>
      </c>
      <c r="E176" s="32">
        <v>2007</v>
      </c>
      <c r="F176" s="30">
        <v>16000000</v>
      </c>
      <c r="G176" s="21">
        <v>0</v>
      </c>
      <c r="H176" s="17">
        <v>200000</v>
      </c>
      <c r="I176" s="230"/>
    </row>
    <row r="177" spans="1:9" s="31" customFormat="1" ht="30" customHeight="1" x14ac:dyDescent="0.2">
      <c r="A177" s="4">
        <v>170</v>
      </c>
      <c r="B177" s="18" t="s">
        <v>158</v>
      </c>
      <c r="C177" s="4" t="s">
        <v>24</v>
      </c>
      <c r="D177" s="4">
        <v>1</v>
      </c>
      <c r="E177" s="32">
        <v>2013</v>
      </c>
      <c r="F177" s="30">
        <v>37000000</v>
      </c>
      <c r="G177" s="21">
        <v>0</v>
      </c>
      <c r="H177" s="17">
        <v>1000000</v>
      </c>
      <c r="I177" s="230"/>
    </row>
    <row r="178" spans="1:9" s="31" customFormat="1" ht="30" customHeight="1" x14ac:dyDescent="0.2">
      <c r="A178" s="4">
        <v>171</v>
      </c>
      <c r="B178" s="18" t="s">
        <v>159</v>
      </c>
      <c r="C178" s="4" t="s">
        <v>24</v>
      </c>
      <c r="D178" s="4">
        <v>1</v>
      </c>
      <c r="E178" s="32">
        <v>2007</v>
      </c>
      <c r="F178" s="30">
        <v>14500000</v>
      </c>
      <c r="G178" s="21">
        <v>0</v>
      </c>
      <c r="H178" s="17">
        <v>400000</v>
      </c>
      <c r="I178" s="230"/>
    </row>
    <row r="179" spans="1:9" s="31" customFormat="1" ht="30" customHeight="1" x14ac:dyDescent="0.2">
      <c r="A179" s="4">
        <v>172</v>
      </c>
      <c r="B179" s="18" t="s">
        <v>75</v>
      </c>
      <c r="C179" s="4" t="s">
        <v>24</v>
      </c>
      <c r="D179" s="4">
        <v>1</v>
      </c>
      <c r="E179" s="32">
        <v>2012</v>
      </c>
      <c r="F179" s="30">
        <v>15000000</v>
      </c>
      <c r="G179" s="21">
        <v>0</v>
      </c>
      <c r="H179" s="17">
        <v>400000</v>
      </c>
      <c r="I179" s="230"/>
    </row>
    <row r="180" spans="1:9" s="31" customFormat="1" ht="30" customHeight="1" x14ac:dyDescent="0.2">
      <c r="A180" s="4">
        <v>173</v>
      </c>
      <c r="B180" s="18" t="s">
        <v>155</v>
      </c>
      <c r="C180" s="4" t="s">
        <v>36</v>
      </c>
      <c r="D180" s="4">
        <v>1</v>
      </c>
      <c r="E180" s="19">
        <v>2007</v>
      </c>
      <c r="F180" s="33">
        <v>11000000</v>
      </c>
      <c r="G180" s="21">
        <v>0</v>
      </c>
      <c r="H180" s="17">
        <v>30000</v>
      </c>
      <c r="I180" s="230"/>
    </row>
    <row r="181" spans="1:9" s="31" customFormat="1" ht="30" customHeight="1" x14ac:dyDescent="0.2">
      <c r="A181" s="4">
        <v>174</v>
      </c>
      <c r="B181" s="18" t="s">
        <v>154</v>
      </c>
      <c r="C181" s="4" t="s">
        <v>36</v>
      </c>
      <c r="D181" s="4">
        <v>1</v>
      </c>
      <c r="E181" s="19">
        <v>2012</v>
      </c>
      <c r="F181" s="33">
        <v>11000000</v>
      </c>
      <c r="G181" s="21">
        <v>0</v>
      </c>
      <c r="H181" s="17">
        <v>30000</v>
      </c>
      <c r="I181" s="230"/>
    </row>
    <row r="182" spans="1:9" s="31" customFormat="1" ht="30" customHeight="1" x14ac:dyDescent="0.2">
      <c r="A182" s="4">
        <v>175</v>
      </c>
      <c r="B182" s="18" t="s">
        <v>154</v>
      </c>
      <c r="C182" s="4" t="s">
        <v>36</v>
      </c>
      <c r="D182" s="4">
        <v>1</v>
      </c>
      <c r="E182" s="19">
        <v>2014</v>
      </c>
      <c r="F182" s="33">
        <v>10300000</v>
      </c>
      <c r="G182" s="21">
        <v>0</v>
      </c>
      <c r="H182" s="17">
        <v>30000</v>
      </c>
      <c r="I182" s="230"/>
    </row>
    <row r="183" spans="1:9" s="31" customFormat="1" ht="30" customHeight="1" x14ac:dyDescent="0.2">
      <c r="A183" s="4">
        <v>176</v>
      </c>
      <c r="B183" s="18" t="s">
        <v>159</v>
      </c>
      <c r="C183" s="4" t="s">
        <v>24</v>
      </c>
      <c r="D183" s="4">
        <v>1</v>
      </c>
      <c r="E183" s="19">
        <v>2012</v>
      </c>
      <c r="F183" s="33">
        <v>15000000</v>
      </c>
      <c r="G183" s="21">
        <v>0</v>
      </c>
      <c r="H183" s="17">
        <v>400000</v>
      </c>
      <c r="I183" s="230"/>
    </row>
    <row r="184" spans="1:9" s="31" customFormat="1" ht="30" customHeight="1" x14ac:dyDescent="0.2">
      <c r="A184" s="4">
        <v>177</v>
      </c>
      <c r="B184" s="18" t="s">
        <v>160</v>
      </c>
      <c r="C184" s="4" t="s">
        <v>36</v>
      </c>
      <c r="D184" s="4">
        <v>1</v>
      </c>
      <c r="E184" s="19">
        <v>2019</v>
      </c>
      <c r="F184" s="33">
        <v>15270000</v>
      </c>
      <c r="G184" s="21">
        <v>0</v>
      </c>
      <c r="H184" s="17">
        <v>200000</v>
      </c>
      <c r="I184" s="230"/>
    </row>
    <row r="185" spans="1:9" s="31" customFormat="1" ht="30" customHeight="1" x14ac:dyDescent="0.2">
      <c r="A185" s="4">
        <v>178</v>
      </c>
      <c r="B185" s="18" t="s">
        <v>154</v>
      </c>
      <c r="C185" s="4" t="s">
        <v>36</v>
      </c>
      <c r="D185" s="4">
        <v>1</v>
      </c>
      <c r="E185" s="19">
        <v>2005</v>
      </c>
      <c r="F185" s="33">
        <v>11000000</v>
      </c>
      <c r="G185" s="21">
        <v>0</v>
      </c>
      <c r="H185" s="17">
        <v>30000</v>
      </c>
      <c r="I185" s="230"/>
    </row>
    <row r="186" spans="1:9" s="31" customFormat="1" ht="30" customHeight="1" x14ac:dyDescent="0.2">
      <c r="A186" s="4">
        <v>179</v>
      </c>
      <c r="B186" s="18" t="s">
        <v>155</v>
      </c>
      <c r="C186" s="4" t="s">
        <v>36</v>
      </c>
      <c r="D186" s="4">
        <v>1</v>
      </c>
      <c r="E186" s="19">
        <v>2013</v>
      </c>
      <c r="F186" s="33">
        <v>10300000</v>
      </c>
      <c r="G186" s="21">
        <v>0</v>
      </c>
      <c r="H186" s="17">
        <v>30000</v>
      </c>
      <c r="I186" s="230"/>
    </row>
    <row r="187" spans="1:9" s="31" customFormat="1" ht="30" customHeight="1" x14ac:dyDescent="0.2">
      <c r="A187" s="4">
        <v>180</v>
      </c>
      <c r="B187" s="18" t="s">
        <v>154</v>
      </c>
      <c r="C187" s="4" t="s">
        <v>36</v>
      </c>
      <c r="D187" s="4">
        <v>1</v>
      </c>
      <c r="E187" s="19">
        <v>2015</v>
      </c>
      <c r="F187" s="33">
        <v>11000000</v>
      </c>
      <c r="G187" s="21">
        <v>0</v>
      </c>
      <c r="H187" s="17">
        <v>30000</v>
      </c>
      <c r="I187" s="230"/>
    </row>
    <row r="188" spans="1:9" s="31" customFormat="1" ht="30" customHeight="1" x14ac:dyDescent="0.2">
      <c r="A188" s="4">
        <v>181</v>
      </c>
      <c r="B188" s="18" t="s">
        <v>161</v>
      </c>
      <c r="C188" s="4" t="s">
        <v>24</v>
      </c>
      <c r="D188" s="4">
        <v>1</v>
      </c>
      <c r="E188" s="19">
        <v>2012</v>
      </c>
      <c r="F188" s="33">
        <v>13750000</v>
      </c>
      <c r="G188" s="21">
        <v>0</v>
      </c>
      <c r="H188" s="17">
        <v>400000</v>
      </c>
      <c r="I188" s="230"/>
    </row>
    <row r="189" spans="1:9" s="31" customFormat="1" ht="30" customHeight="1" x14ac:dyDescent="0.2">
      <c r="A189" s="4">
        <v>182</v>
      </c>
      <c r="B189" s="18" t="s">
        <v>160</v>
      </c>
      <c r="C189" s="4" t="s">
        <v>36</v>
      </c>
      <c r="D189" s="4">
        <v>1</v>
      </c>
      <c r="E189" s="19">
        <v>2019</v>
      </c>
      <c r="F189" s="33">
        <v>15270000</v>
      </c>
      <c r="G189" s="21">
        <v>0</v>
      </c>
      <c r="H189" s="17">
        <v>200000</v>
      </c>
      <c r="I189" s="230"/>
    </row>
    <row r="190" spans="1:9" s="31" customFormat="1" ht="30" customHeight="1" x14ac:dyDescent="0.2">
      <c r="A190" s="4">
        <v>183</v>
      </c>
      <c r="B190" s="18" t="s">
        <v>154</v>
      </c>
      <c r="C190" s="4" t="s">
        <v>36</v>
      </c>
      <c r="D190" s="4">
        <v>1</v>
      </c>
      <c r="E190" s="19">
        <v>2010</v>
      </c>
      <c r="F190" s="33">
        <v>10300000</v>
      </c>
      <c r="G190" s="21">
        <v>0</v>
      </c>
      <c r="H190" s="17">
        <v>30000</v>
      </c>
      <c r="I190" s="230"/>
    </row>
    <row r="191" spans="1:9" s="31" customFormat="1" ht="30" customHeight="1" x14ac:dyDescent="0.2">
      <c r="A191" s="4">
        <v>184</v>
      </c>
      <c r="B191" s="18" t="s">
        <v>155</v>
      </c>
      <c r="C191" s="4" t="s">
        <v>36</v>
      </c>
      <c r="D191" s="4">
        <v>1</v>
      </c>
      <c r="E191" s="19">
        <v>2013</v>
      </c>
      <c r="F191" s="33">
        <v>10500000</v>
      </c>
      <c r="G191" s="21">
        <v>0</v>
      </c>
      <c r="H191" s="17">
        <v>30000</v>
      </c>
      <c r="I191" s="230"/>
    </row>
    <row r="192" spans="1:9" s="31" customFormat="1" ht="30" customHeight="1" x14ac:dyDescent="0.2">
      <c r="A192" s="4">
        <v>185</v>
      </c>
      <c r="B192" s="18" t="s">
        <v>159</v>
      </c>
      <c r="C192" s="4" t="s">
        <v>24</v>
      </c>
      <c r="D192" s="4">
        <v>1</v>
      </c>
      <c r="E192" s="32">
        <v>2012</v>
      </c>
      <c r="F192" s="30">
        <v>15000000</v>
      </c>
      <c r="G192" s="21">
        <v>0</v>
      </c>
      <c r="H192" s="17">
        <v>400000</v>
      </c>
      <c r="I192" s="230"/>
    </row>
    <row r="193" spans="1:9" s="31" customFormat="1" ht="30" customHeight="1" x14ac:dyDescent="0.2">
      <c r="A193" s="4">
        <v>186</v>
      </c>
      <c r="B193" s="18" t="s">
        <v>160</v>
      </c>
      <c r="C193" s="4" t="s">
        <v>36</v>
      </c>
      <c r="D193" s="4">
        <v>1</v>
      </c>
      <c r="E193" s="32">
        <v>2019</v>
      </c>
      <c r="F193" s="33">
        <v>15270000</v>
      </c>
      <c r="G193" s="21">
        <v>0</v>
      </c>
      <c r="H193" s="17">
        <v>200000</v>
      </c>
      <c r="I193" s="230"/>
    </row>
    <row r="194" spans="1:9" s="31" customFormat="1" ht="30" customHeight="1" x14ac:dyDescent="0.2">
      <c r="A194" s="4">
        <v>187</v>
      </c>
      <c r="B194" s="18" t="s">
        <v>154</v>
      </c>
      <c r="C194" s="4" t="s">
        <v>36</v>
      </c>
      <c r="D194" s="4">
        <v>1</v>
      </c>
      <c r="E194" s="19">
        <v>2014</v>
      </c>
      <c r="F194" s="33">
        <v>11000000</v>
      </c>
      <c r="G194" s="21">
        <v>0</v>
      </c>
      <c r="H194" s="17">
        <v>30000</v>
      </c>
      <c r="I194" s="230"/>
    </row>
    <row r="195" spans="1:9" s="31" customFormat="1" ht="30" customHeight="1" x14ac:dyDescent="0.2">
      <c r="A195" s="4">
        <v>188</v>
      </c>
      <c r="B195" s="18" t="s">
        <v>159</v>
      </c>
      <c r="C195" s="4" t="s">
        <v>24</v>
      </c>
      <c r="D195" s="4">
        <v>1</v>
      </c>
      <c r="E195" s="19">
        <v>2012</v>
      </c>
      <c r="F195" s="33">
        <v>15000000</v>
      </c>
      <c r="G195" s="21">
        <v>0</v>
      </c>
      <c r="H195" s="17">
        <v>400000</v>
      </c>
      <c r="I195" s="230"/>
    </row>
    <row r="196" spans="1:9" s="31" customFormat="1" ht="30" customHeight="1" x14ac:dyDescent="0.2">
      <c r="A196" s="4">
        <v>189</v>
      </c>
      <c r="B196" s="18" t="s">
        <v>162</v>
      </c>
      <c r="C196" s="4" t="s">
        <v>36</v>
      </c>
      <c r="D196" s="4">
        <v>1</v>
      </c>
      <c r="E196" s="19">
        <v>2020</v>
      </c>
      <c r="F196" s="33">
        <v>16797000</v>
      </c>
      <c r="G196" s="21">
        <v>0</v>
      </c>
      <c r="H196" s="17">
        <v>400000</v>
      </c>
      <c r="I196" s="230"/>
    </row>
    <row r="197" spans="1:9" s="31" customFormat="1" ht="30" customHeight="1" x14ac:dyDescent="0.2">
      <c r="A197" s="4">
        <v>190</v>
      </c>
      <c r="B197" s="18" t="s">
        <v>154</v>
      </c>
      <c r="C197" s="4" t="s">
        <v>36</v>
      </c>
      <c r="D197" s="4">
        <v>1</v>
      </c>
      <c r="E197" s="19">
        <v>2007</v>
      </c>
      <c r="F197" s="33">
        <v>10000000</v>
      </c>
      <c r="G197" s="21">
        <v>0</v>
      </c>
      <c r="H197" s="17">
        <v>30000</v>
      </c>
      <c r="I197" s="230"/>
    </row>
    <row r="198" spans="1:9" s="31" customFormat="1" ht="30" customHeight="1" x14ac:dyDescent="0.2">
      <c r="A198" s="4">
        <v>191</v>
      </c>
      <c r="B198" s="18" t="s">
        <v>163</v>
      </c>
      <c r="C198" s="4" t="s">
        <v>36</v>
      </c>
      <c r="D198" s="4">
        <v>1</v>
      </c>
      <c r="E198" s="19">
        <v>2010</v>
      </c>
      <c r="F198" s="33">
        <v>10300000</v>
      </c>
      <c r="G198" s="21">
        <v>0</v>
      </c>
      <c r="H198" s="17">
        <v>30000</v>
      </c>
      <c r="I198" s="230"/>
    </row>
    <row r="199" spans="1:9" s="31" customFormat="1" ht="30" customHeight="1" x14ac:dyDescent="0.2">
      <c r="A199" s="4">
        <v>192</v>
      </c>
      <c r="B199" s="18" t="s">
        <v>154</v>
      </c>
      <c r="C199" s="4" t="s">
        <v>36</v>
      </c>
      <c r="D199" s="4">
        <v>1</v>
      </c>
      <c r="E199" s="19">
        <v>2011</v>
      </c>
      <c r="F199" s="33">
        <v>10800000</v>
      </c>
      <c r="G199" s="21">
        <v>0</v>
      </c>
      <c r="H199" s="17">
        <v>30000</v>
      </c>
      <c r="I199" s="230"/>
    </row>
    <row r="200" spans="1:9" s="31" customFormat="1" ht="30" customHeight="1" x14ac:dyDescent="0.2">
      <c r="A200" s="4">
        <v>193</v>
      </c>
      <c r="B200" s="18" t="s">
        <v>159</v>
      </c>
      <c r="C200" s="4" t="s">
        <v>24</v>
      </c>
      <c r="D200" s="4">
        <v>1</v>
      </c>
      <c r="E200" s="19">
        <v>2012</v>
      </c>
      <c r="F200" s="33">
        <v>13750000</v>
      </c>
      <c r="G200" s="21">
        <v>0</v>
      </c>
      <c r="H200" s="17">
        <v>400000</v>
      </c>
      <c r="I200" s="230"/>
    </row>
    <row r="201" spans="1:9" s="31" customFormat="1" ht="30" customHeight="1" x14ac:dyDescent="0.2">
      <c r="A201" s="4">
        <v>194</v>
      </c>
      <c r="B201" s="18" t="s">
        <v>160</v>
      </c>
      <c r="C201" s="4" t="s">
        <v>36</v>
      </c>
      <c r="D201" s="4">
        <v>1</v>
      </c>
      <c r="E201" s="19">
        <v>2019</v>
      </c>
      <c r="F201" s="33">
        <v>15270000</v>
      </c>
      <c r="G201" s="21">
        <v>0</v>
      </c>
      <c r="H201" s="17">
        <v>200000</v>
      </c>
      <c r="I201" s="230"/>
    </row>
    <row r="202" spans="1:9" s="31" customFormat="1" ht="30" customHeight="1" x14ac:dyDescent="0.2">
      <c r="A202" s="4">
        <v>195</v>
      </c>
      <c r="B202" s="18" t="s">
        <v>154</v>
      </c>
      <c r="C202" s="4" t="s">
        <v>36</v>
      </c>
      <c r="D202" s="4">
        <v>1</v>
      </c>
      <c r="E202" s="32">
        <v>2014</v>
      </c>
      <c r="F202" s="30">
        <v>11000000</v>
      </c>
      <c r="G202" s="21">
        <v>0</v>
      </c>
      <c r="H202" s="17">
        <v>30000</v>
      </c>
      <c r="I202" s="230"/>
    </row>
    <row r="203" spans="1:9" s="31" customFormat="1" ht="30" customHeight="1" x14ac:dyDescent="0.2">
      <c r="A203" s="4">
        <v>196</v>
      </c>
      <c r="B203" s="18" t="s">
        <v>155</v>
      </c>
      <c r="C203" s="4" t="s">
        <v>36</v>
      </c>
      <c r="D203" s="4">
        <v>1</v>
      </c>
      <c r="E203" s="32">
        <v>2020</v>
      </c>
      <c r="F203" s="30">
        <f>13201000</f>
        <v>13201000</v>
      </c>
      <c r="G203" s="21">
        <v>0</v>
      </c>
      <c r="H203" s="17">
        <v>30000</v>
      </c>
      <c r="I203" s="230"/>
    </row>
    <row r="204" spans="1:9" s="31" customFormat="1" ht="30" customHeight="1" x14ac:dyDescent="0.2">
      <c r="A204" s="4">
        <v>197</v>
      </c>
      <c r="B204" s="18" t="s">
        <v>155</v>
      </c>
      <c r="C204" s="4" t="s">
        <v>36</v>
      </c>
      <c r="D204" s="4">
        <v>1</v>
      </c>
      <c r="E204" s="32">
        <v>2020</v>
      </c>
      <c r="F204" s="30">
        <f>13201000</f>
        <v>13201000</v>
      </c>
      <c r="G204" s="21">
        <v>0</v>
      </c>
      <c r="H204" s="17">
        <v>30000</v>
      </c>
      <c r="I204" s="230"/>
    </row>
    <row r="205" spans="1:9" s="31" customFormat="1" ht="30" customHeight="1" x14ac:dyDescent="0.2">
      <c r="A205" s="4">
        <v>198</v>
      </c>
      <c r="B205" s="18" t="s">
        <v>164</v>
      </c>
      <c r="C205" s="4" t="s">
        <v>24</v>
      </c>
      <c r="D205" s="4">
        <v>1</v>
      </c>
      <c r="E205" s="32">
        <v>2012</v>
      </c>
      <c r="F205" s="30">
        <v>15000000</v>
      </c>
      <c r="G205" s="21">
        <v>0</v>
      </c>
      <c r="H205" s="17">
        <v>400000</v>
      </c>
      <c r="I205" s="230"/>
    </row>
    <row r="206" spans="1:9" s="31" customFormat="1" ht="30" customHeight="1" x14ac:dyDescent="0.2">
      <c r="A206" s="4">
        <v>199</v>
      </c>
      <c r="B206" s="18" t="s">
        <v>160</v>
      </c>
      <c r="C206" s="4" t="s">
        <v>36</v>
      </c>
      <c r="D206" s="4">
        <v>1</v>
      </c>
      <c r="E206" s="32">
        <v>2019</v>
      </c>
      <c r="F206" s="30">
        <v>15270000</v>
      </c>
      <c r="G206" s="21">
        <v>0</v>
      </c>
      <c r="H206" s="17">
        <v>200000</v>
      </c>
      <c r="I206" s="230"/>
    </row>
    <row r="207" spans="1:9" s="31" customFormat="1" ht="30" customHeight="1" x14ac:dyDescent="0.2">
      <c r="A207" s="4">
        <v>200</v>
      </c>
      <c r="B207" s="18" t="s">
        <v>154</v>
      </c>
      <c r="C207" s="4" t="s">
        <v>36</v>
      </c>
      <c r="D207" s="4">
        <v>1</v>
      </c>
      <c r="E207" s="32">
        <v>2014</v>
      </c>
      <c r="F207" s="30">
        <v>11000000</v>
      </c>
      <c r="G207" s="21">
        <v>0</v>
      </c>
      <c r="H207" s="17">
        <v>30000</v>
      </c>
      <c r="I207" s="230"/>
    </row>
    <row r="208" spans="1:9" s="31" customFormat="1" ht="30" customHeight="1" x14ac:dyDescent="0.2">
      <c r="A208" s="4">
        <v>201</v>
      </c>
      <c r="B208" s="18" t="s">
        <v>151</v>
      </c>
      <c r="C208" s="4" t="s">
        <v>24</v>
      </c>
      <c r="D208" s="4">
        <v>1</v>
      </c>
      <c r="E208" s="32">
        <v>2010</v>
      </c>
      <c r="F208" s="30">
        <v>14500000</v>
      </c>
      <c r="G208" s="21">
        <v>0</v>
      </c>
      <c r="H208" s="17">
        <v>200000</v>
      </c>
      <c r="I208" s="230"/>
    </row>
    <row r="209" spans="1:9" s="31" customFormat="1" ht="30" customHeight="1" x14ac:dyDescent="0.2">
      <c r="A209" s="4">
        <v>202</v>
      </c>
      <c r="B209" s="18" t="s">
        <v>159</v>
      </c>
      <c r="C209" s="4" t="s">
        <v>24</v>
      </c>
      <c r="D209" s="4">
        <v>1</v>
      </c>
      <c r="E209" s="32">
        <v>2012</v>
      </c>
      <c r="F209" s="30">
        <v>15000000</v>
      </c>
      <c r="G209" s="21">
        <v>0</v>
      </c>
      <c r="H209" s="17">
        <v>400000</v>
      </c>
      <c r="I209" s="230"/>
    </row>
    <row r="210" spans="1:9" s="31" customFormat="1" ht="30" customHeight="1" x14ac:dyDescent="0.2">
      <c r="A210" s="4">
        <v>203</v>
      </c>
      <c r="B210" s="18" t="s">
        <v>160</v>
      </c>
      <c r="C210" s="4" t="s">
        <v>36</v>
      </c>
      <c r="D210" s="4">
        <v>1</v>
      </c>
      <c r="E210" s="32">
        <v>2019</v>
      </c>
      <c r="F210" s="30">
        <v>15270000</v>
      </c>
      <c r="G210" s="21">
        <v>0</v>
      </c>
      <c r="H210" s="17">
        <v>200000</v>
      </c>
      <c r="I210" s="230"/>
    </row>
    <row r="211" spans="1:9" s="31" customFormat="1" ht="30" customHeight="1" x14ac:dyDescent="0.2">
      <c r="A211" s="4">
        <v>204</v>
      </c>
      <c r="B211" s="18" t="s">
        <v>154</v>
      </c>
      <c r="C211" s="4" t="s">
        <v>36</v>
      </c>
      <c r="D211" s="4">
        <v>1</v>
      </c>
      <c r="E211" s="32">
        <v>2015</v>
      </c>
      <c r="F211" s="33">
        <v>11000000</v>
      </c>
      <c r="G211" s="21">
        <v>0</v>
      </c>
      <c r="H211" s="17">
        <v>30000</v>
      </c>
      <c r="I211" s="230"/>
    </row>
    <row r="212" spans="1:9" s="31" customFormat="1" ht="30" customHeight="1" x14ac:dyDescent="0.2">
      <c r="A212" s="4">
        <v>205</v>
      </c>
      <c r="B212" s="18" t="s">
        <v>154</v>
      </c>
      <c r="C212" s="4" t="s">
        <v>36</v>
      </c>
      <c r="D212" s="4">
        <v>1</v>
      </c>
      <c r="E212" s="32">
        <v>2011</v>
      </c>
      <c r="F212" s="33">
        <v>10800000</v>
      </c>
      <c r="G212" s="21">
        <v>0</v>
      </c>
      <c r="H212" s="17">
        <v>30000</v>
      </c>
      <c r="I212" s="230"/>
    </row>
    <row r="213" spans="1:9" s="31" customFormat="1" ht="30" customHeight="1" x14ac:dyDescent="0.2">
      <c r="A213" s="4">
        <v>206</v>
      </c>
      <c r="B213" s="18" t="s">
        <v>155</v>
      </c>
      <c r="C213" s="4" t="s">
        <v>36</v>
      </c>
      <c r="D213" s="4">
        <v>1</v>
      </c>
      <c r="E213" s="32">
        <v>2020</v>
      </c>
      <c r="F213" s="33">
        <v>13201000</v>
      </c>
      <c r="G213" s="21">
        <v>0</v>
      </c>
      <c r="H213" s="17">
        <v>30000</v>
      </c>
      <c r="I213" s="230"/>
    </row>
    <row r="214" spans="1:9" s="31" customFormat="1" ht="30" customHeight="1" x14ac:dyDescent="0.2">
      <c r="A214" s="4">
        <v>207</v>
      </c>
      <c r="B214" s="18" t="s">
        <v>159</v>
      </c>
      <c r="C214" s="4" t="s">
        <v>24</v>
      </c>
      <c r="D214" s="4">
        <v>1</v>
      </c>
      <c r="E214" s="32">
        <v>2012</v>
      </c>
      <c r="F214" s="33">
        <v>15000000</v>
      </c>
      <c r="G214" s="21">
        <v>0</v>
      </c>
      <c r="H214" s="17">
        <v>400000</v>
      </c>
      <c r="I214" s="230"/>
    </row>
    <row r="215" spans="1:9" s="31" customFormat="1" ht="30" customHeight="1" x14ac:dyDescent="0.2">
      <c r="A215" s="4">
        <v>208</v>
      </c>
      <c r="B215" s="18" t="s">
        <v>160</v>
      </c>
      <c r="C215" s="4" t="s">
        <v>36</v>
      </c>
      <c r="D215" s="4">
        <v>1</v>
      </c>
      <c r="E215" s="32">
        <v>2019</v>
      </c>
      <c r="F215" s="33">
        <v>15270000</v>
      </c>
      <c r="G215" s="21">
        <v>0</v>
      </c>
      <c r="H215" s="17">
        <v>200000</v>
      </c>
      <c r="I215" s="230"/>
    </row>
    <row r="216" spans="1:9" s="31" customFormat="1" ht="30" customHeight="1" x14ac:dyDescent="0.2">
      <c r="A216" s="4">
        <v>209</v>
      </c>
      <c r="B216" s="18" t="s">
        <v>155</v>
      </c>
      <c r="C216" s="4" t="s">
        <v>36</v>
      </c>
      <c r="D216" s="4">
        <v>1</v>
      </c>
      <c r="E216" s="32">
        <v>2015</v>
      </c>
      <c r="F216" s="30">
        <v>11000000</v>
      </c>
      <c r="G216" s="21">
        <v>0</v>
      </c>
      <c r="H216" s="17">
        <v>30000</v>
      </c>
      <c r="I216" s="230"/>
    </row>
    <row r="217" spans="1:9" s="31" customFormat="1" ht="30" customHeight="1" x14ac:dyDescent="0.2">
      <c r="A217" s="4">
        <v>210</v>
      </c>
      <c r="B217" s="18" t="s">
        <v>159</v>
      </c>
      <c r="C217" s="4" t="s">
        <v>24</v>
      </c>
      <c r="D217" s="4">
        <v>1</v>
      </c>
      <c r="E217" s="32">
        <v>2012</v>
      </c>
      <c r="F217" s="30">
        <v>15000000</v>
      </c>
      <c r="G217" s="21">
        <v>0</v>
      </c>
      <c r="H217" s="17">
        <v>400000</v>
      </c>
      <c r="I217" s="230"/>
    </row>
    <row r="218" spans="1:9" s="31" customFormat="1" ht="30" customHeight="1" x14ac:dyDescent="0.2">
      <c r="A218" s="4">
        <v>211</v>
      </c>
      <c r="B218" s="18" t="s">
        <v>154</v>
      </c>
      <c r="C218" s="4" t="s">
        <v>36</v>
      </c>
      <c r="D218" s="4">
        <v>1</v>
      </c>
      <c r="E218" s="32">
        <v>2012</v>
      </c>
      <c r="F218" s="30">
        <v>10300000</v>
      </c>
      <c r="G218" s="21">
        <v>0</v>
      </c>
      <c r="H218" s="17">
        <v>30000</v>
      </c>
      <c r="I218" s="230"/>
    </row>
    <row r="219" spans="1:9" s="31" customFormat="1" ht="30" customHeight="1" x14ac:dyDescent="0.2">
      <c r="A219" s="4">
        <v>212</v>
      </c>
      <c r="B219" s="18" t="s">
        <v>154</v>
      </c>
      <c r="C219" s="4" t="s">
        <v>36</v>
      </c>
      <c r="D219" s="4">
        <v>1</v>
      </c>
      <c r="E219" s="32">
        <v>2014</v>
      </c>
      <c r="F219" s="30">
        <v>11000000</v>
      </c>
      <c r="G219" s="21">
        <v>0</v>
      </c>
      <c r="H219" s="17">
        <v>30000</v>
      </c>
      <c r="I219" s="230"/>
    </row>
    <row r="220" spans="1:9" s="31" customFormat="1" ht="30" customHeight="1" x14ac:dyDescent="0.2">
      <c r="A220" s="4">
        <v>213</v>
      </c>
      <c r="B220" s="18" t="s">
        <v>154</v>
      </c>
      <c r="C220" s="4" t="s">
        <v>36</v>
      </c>
      <c r="D220" s="4">
        <v>1</v>
      </c>
      <c r="E220" s="32">
        <v>2015</v>
      </c>
      <c r="F220" s="30">
        <v>11000000</v>
      </c>
      <c r="G220" s="21">
        <v>0</v>
      </c>
      <c r="H220" s="17">
        <v>30000</v>
      </c>
      <c r="I220" s="230"/>
    </row>
    <row r="221" spans="1:9" s="31" customFormat="1" ht="30" customHeight="1" x14ac:dyDescent="0.2">
      <c r="A221" s="4">
        <v>214</v>
      </c>
      <c r="B221" s="18" t="s">
        <v>159</v>
      </c>
      <c r="C221" s="4" t="s">
        <v>24</v>
      </c>
      <c r="D221" s="4">
        <v>1</v>
      </c>
      <c r="E221" s="32">
        <v>2012</v>
      </c>
      <c r="F221" s="30">
        <v>15000000</v>
      </c>
      <c r="G221" s="21">
        <v>0</v>
      </c>
      <c r="H221" s="17">
        <v>400000</v>
      </c>
      <c r="I221" s="230"/>
    </row>
    <row r="222" spans="1:9" s="31" customFormat="1" ht="30" customHeight="1" x14ac:dyDescent="0.2">
      <c r="A222" s="4">
        <v>215</v>
      </c>
      <c r="B222" s="18" t="s">
        <v>160</v>
      </c>
      <c r="C222" s="4" t="s">
        <v>36</v>
      </c>
      <c r="D222" s="4">
        <v>1</v>
      </c>
      <c r="E222" s="32">
        <v>2019</v>
      </c>
      <c r="F222" s="30">
        <v>15270000</v>
      </c>
      <c r="G222" s="21">
        <v>0</v>
      </c>
      <c r="H222" s="17">
        <v>200000</v>
      </c>
      <c r="I222" s="230"/>
    </row>
    <row r="223" spans="1:9" s="31" customFormat="1" ht="30" customHeight="1" x14ac:dyDescent="0.2">
      <c r="A223" s="4">
        <v>216</v>
      </c>
      <c r="B223" s="18" t="s">
        <v>154</v>
      </c>
      <c r="C223" s="4" t="s">
        <v>36</v>
      </c>
      <c r="D223" s="4">
        <v>1</v>
      </c>
      <c r="E223" s="32">
        <v>2009</v>
      </c>
      <c r="F223" s="30">
        <v>10800000</v>
      </c>
      <c r="G223" s="21">
        <v>0</v>
      </c>
      <c r="H223" s="17">
        <v>30000</v>
      </c>
      <c r="I223" s="230"/>
    </row>
    <row r="224" spans="1:9" s="31" customFormat="1" ht="30" customHeight="1" x14ac:dyDescent="0.2">
      <c r="A224" s="4">
        <v>217</v>
      </c>
      <c r="B224" s="18" t="s">
        <v>155</v>
      </c>
      <c r="C224" s="4" t="s">
        <v>36</v>
      </c>
      <c r="D224" s="4">
        <v>1</v>
      </c>
      <c r="E224" s="32">
        <v>2012</v>
      </c>
      <c r="F224" s="30">
        <v>12000000</v>
      </c>
      <c r="G224" s="21">
        <v>0</v>
      </c>
      <c r="H224" s="17">
        <v>30000</v>
      </c>
      <c r="I224" s="230"/>
    </row>
    <row r="225" spans="1:9" s="31" customFormat="1" ht="30" customHeight="1" x14ac:dyDescent="0.2">
      <c r="A225" s="4">
        <v>218</v>
      </c>
      <c r="B225" s="18" t="s">
        <v>154</v>
      </c>
      <c r="C225" s="4" t="s">
        <v>36</v>
      </c>
      <c r="D225" s="4">
        <v>1</v>
      </c>
      <c r="E225" s="32">
        <v>2013</v>
      </c>
      <c r="F225" s="30">
        <v>10300000</v>
      </c>
      <c r="G225" s="21">
        <v>0</v>
      </c>
      <c r="H225" s="17">
        <v>30000</v>
      </c>
      <c r="I225" s="230"/>
    </row>
    <row r="226" spans="1:9" s="31" customFormat="1" ht="30" customHeight="1" x14ac:dyDescent="0.2">
      <c r="A226" s="4">
        <v>219</v>
      </c>
      <c r="B226" s="18" t="s">
        <v>165</v>
      </c>
      <c r="C226" s="4" t="s">
        <v>24</v>
      </c>
      <c r="D226" s="4">
        <v>1</v>
      </c>
      <c r="E226" s="32">
        <v>2012</v>
      </c>
      <c r="F226" s="30">
        <v>15000000</v>
      </c>
      <c r="G226" s="21">
        <v>0</v>
      </c>
      <c r="H226" s="17">
        <v>400000</v>
      </c>
      <c r="I226" s="230"/>
    </row>
    <row r="227" spans="1:9" s="31" customFormat="1" ht="30" customHeight="1" x14ac:dyDescent="0.2">
      <c r="A227" s="4">
        <v>220</v>
      </c>
      <c r="B227" s="18" t="s">
        <v>160</v>
      </c>
      <c r="C227" s="4" t="s">
        <v>36</v>
      </c>
      <c r="D227" s="4">
        <v>1</v>
      </c>
      <c r="E227" s="32">
        <v>2019</v>
      </c>
      <c r="F227" s="30">
        <v>15270000</v>
      </c>
      <c r="G227" s="21">
        <v>0</v>
      </c>
      <c r="H227" s="17">
        <v>200000</v>
      </c>
      <c r="I227" s="231"/>
    </row>
    <row r="228" spans="1:9" s="31" customFormat="1" ht="73.5" customHeight="1" x14ac:dyDescent="0.2">
      <c r="A228" s="2" t="s">
        <v>166</v>
      </c>
      <c r="B228" s="256" t="s">
        <v>167</v>
      </c>
      <c r="C228" s="256"/>
      <c r="D228" s="34">
        <v>887</v>
      </c>
      <c r="E228" s="35"/>
      <c r="F228" s="34">
        <v>2639902417</v>
      </c>
      <c r="G228" s="36">
        <v>0</v>
      </c>
      <c r="H228" s="37">
        <v>55925000</v>
      </c>
      <c r="I228" s="36"/>
    </row>
    <row r="229" spans="1:9" ht="32.1" customHeight="1" x14ac:dyDescent="0.2">
      <c r="A229" s="38" t="s">
        <v>168</v>
      </c>
      <c r="B229" s="249" t="s">
        <v>169</v>
      </c>
      <c r="C229" s="250"/>
      <c r="D229" s="34">
        <f>D230+D248+D250+D255+D259+D262+D264</f>
        <v>30</v>
      </c>
      <c r="E229" s="39"/>
      <c r="F229" s="37">
        <f>F230+F248+F250+F255+F259+F262+F264</f>
        <v>690810000</v>
      </c>
      <c r="G229" s="39">
        <v>0</v>
      </c>
      <c r="H229" s="37">
        <f>H230+H248+H250+H255+H259+H262+H264</f>
        <v>5742000</v>
      </c>
      <c r="I229" s="38"/>
    </row>
    <row r="230" spans="1:9" ht="40.5" customHeight="1" x14ac:dyDescent="0.2">
      <c r="A230" s="38" t="s">
        <v>170</v>
      </c>
      <c r="B230" s="239" t="s">
        <v>171</v>
      </c>
      <c r="C230" s="240"/>
      <c r="D230" s="40">
        <f>SUM(D231:D247)</f>
        <v>18</v>
      </c>
      <c r="E230" s="41"/>
      <c r="F230" s="42">
        <f>SUM(F231:F247)</f>
        <v>552200000</v>
      </c>
      <c r="G230" s="43">
        <v>0</v>
      </c>
      <c r="H230" s="42">
        <f>SUM(H231:H247)</f>
        <v>3806000</v>
      </c>
      <c r="I230" s="44"/>
    </row>
    <row r="231" spans="1:9" ht="30" customHeight="1" x14ac:dyDescent="0.2">
      <c r="A231" s="45">
        <v>1</v>
      </c>
      <c r="B231" s="46" t="s">
        <v>172</v>
      </c>
      <c r="C231" s="45" t="s">
        <v>24</v>
      </c>
      <c r="D231" s="45">
        <v>1</v>
      </c>
      <c r="E231" s="45">
        <v>2009</v>
      </c>
      <c r="F231" s="47">
        <v>20000000</v>
      </c>
      <c r="G231" s="48">
        <v>0</v>
      </c>
      <c r="H231" s="49">
        <v>288000</v>
      </c>
      <c r="I231" s="50"/>
    </row>
    <row r="232" spans="1:9" ht="30" customHeight="1" x14ac:dyDescent="0.2">
      <c r="A232" s="45">
        <v>2</v>
      </c>
      <c r="B232" s="51" t="s">
        <v>173</v>
      </c>
      <c r="C232" s="45" t="s">
        <v>24</v>
      </c>
      <c r="D232" s="45">
        <v>1</v>
      </c>
      <c r="E232" s="45">
        <v>2009</v>
      </c>
      <c r="F232" s="47">
        <v>10000000</v>
      </c>
      <c r="G232" s="48">
        <v>0</v>
      </c>
      <c r="H232" s="49">
        <v>30000</v>
      </c>
      <c r="I232" s="50"/>
    </row>
    <row r="233" spans="1:9" ht="30" customHeight="1" x14ac:dyDescent="0.2">
      <c r="A233" s="45">
        <v>3</v>
      </c>
      <c r="B233" s="51" t="s">
        <v>174</v>
      </c>
      <c r="C233" s="45" t="s">
        <v>24</v>
      </c>
      <c r="D233" s="45">
        <v>1</v>
      </c>
      <c r="E233" s="45">
        <v>2009</v>
      </c>
      <c r="F233" s="47">
        <v>25000000</v>
      </c>
      <c r="G233" s="48">
        <v>0</v>
      </c>
      <c r="H233" s="49">
        <v>30000</v>
      </c>
      <c r="I233" s="50"/>
    </row>
    <row r="234" spans="1:9" ht="30" customHeight="1" x14ac:dyDescent="0.2">
      <c r="A234" s="45">
        <v>4</v>
      </c>
      <c r="B234" s="51" t="s">
        <v>175</v>
      </c>
      <c r="C234" s="45" t="s">
        <v>24</v>
      </c>
      <c r="D234" s="45">
        <v>1</v>
      </c>
      <c r="E234" s="45">
        <v>2009</v>
      </c>
      <c r="F234" s="47">
        <v>23000000</v>
      </c>
      <c r="G234" s="48">
        <v>0</v>
      </c>
      <c r="H234" s="49">
        <v>288000</v>
      </c>
      <c r="I234" s="50"/>
    </row>
    <row r="235" spans="1:9" ht="30" customHeight="1" x14ac:dyDescent="0.2">
      <c r="A235" s="45">
        <v>5</v>
      </c>
      <c r="B235" s="51" t="s">
        <v>176</v>
      </c>
      <c r="C235" s="45" t="s">
        <v>24</v>
      </c>
      <c r="D235" s="45">
        <v>1</v>
      </c>
      <c r="E235" s="45">
        <v>2009</v>
      </c>
      <c r="F235" s="47">
        <v>15000000</v>
      </c>
      <c r="G235" s="48">
        <v>0</v>
      </c>
      <c r="H235" s="49">
        <v>492000</v>
      </c>
      <c r="I235" s="50"/>
    </row>
    <row r="236" spans="1:9" ht="30" customHeight="1" x14ac:dyDescent="0.2">
      <c r="A236" s="45">
        <v>6</v>
      </c>
      <c r="B236" s="51" t="s">
        <v>177</v>
      </c>
      <c r="C236" s="45" t="s">
        <v>24</v>
      </c>
      <c r="D236" s="45">
        <v>1</v>
      </c>
      <c r="E236" s="45">
        <v>2011</v>
      </c>
      <c r="F236" s="47">
        <v>105700000</v>
      </c>
      <c r="G236" s="48">
        <v>0</v>
      </c>
      <c r="H236" s="49">
        <v>60000</v>
      </c>
      <c r="I236" s="50"/>
    </row>
    <row r="237" spans="1:9" ht="30" customHeight="1" x14ac:dyDescent="0.2">
      <c r="A237" s="45">
        <v>7</v>
      </c>
      <c r="B237" s="51" t="s">
        <v>178</v>
      </c>
      <c r="C237" s="45" t="s">
        <v>24</v>
      </c>
      <c r="D237" s="45">
        <v>1</v>
      </c>
      <c r="E237" s="45">
        <v>2011</v>
      </c>
      <c r="F237" s="47">
        <v>83000000</v>
      </c>
      <c r="G237" s="48">
        <v>0</v>
      </c>
      <c r="H237" s="49">
        <v>720000</v>
      </c>
      <c r="I237" s="50"/>
    </row>
    <row r="238" spans="1:9" ht="30" customHeight="1" x14ac:dyDescent="0.2">
      <c r="A238" s="45">
        <v>8</v>
      </c>
      <c r="B238" s="51" t="s">
        <v>179</v>
      </c>
      <c r="C238" s="45" t="s">
        <v>24</v>
      </c>
      <c r="D238" s="45">
        <v>1</v>
      </c>
      <c r="E238" s="45">
        <v>2009</v>
      </c>
      <c r="F238" s="47">
        <v>39000000</v>
      </c>
      <c r="G238" s="48">
        <v>0</v>
      </c>
      <c r="H238" s="49">
        <v>30000</v>
      </c>
      <c r="I238" s="50"/>
    </row>
    <row r="239" spans="1:9" ht="30" customHeight="1" x14ac:dyDescent="0.2">
      <c r="A239" s="45">
        <v>9</v>
      </c>
      <c r="B239" s="51" t="s">
        <v>180</v>
      </c>
      <c r="C239" s="45" t="s">
        <v>24</v>
      </c>
      <c r="D239" s="45">
        <v>1</v>
      </c>
      <c r="E239" s="45">
        <v>2009</v>
      </c>
      <c r="F239" s="47">
        <v>35000000</v>
      </c>
      <c r="G239" s="48">
        <v>0</v>
      </c>
      <c r="H239" s="49">
        <v>30000</v>
      </c>
      <c r="I239" s="50"/>
    </row>
    <row r="240" spans="1:9" ht="30" customHeight="1" x14ac:dyDescent="0.2">
      <c r="A240" s="45">
        <v>10</v>
      </c>
      <c r="B240" s="51" t="s">
        <v>181</v>
      </c>
      <c r="C240" s="45" t="s">
        <v>24</v>
      </c>
      <c r="D240" s="45">
        <v>1</v>
      </c>
      <c r="E240" s="45">
        <v>2011</v>
      </c>
      <c r="F240" s="47">
        <v>21800000</v>
      </c>
      <c r="G240" s="48">
        <v>0</v>
      </c>
      <c r="H240" s="49">
        <v>6000</v>
      </c>
      <c r="I240" s="50"/>
    </row>
    <row r="241" spans="1:10" ht="30" customHeight="1" x14ac:dyDescent="0.2">
      <c r="A241" s="45">
        <v>11</v>
      </c>
      <c r="B241" s="51" t="s">
        <v>182</v>
      </c>
      <c r="C241" s="45" t="s">
        <v>24</v>
      </c>
      <c r="D241" s="45">
        <v>1</v>
      </c>
      <c r="E241" s="45">
        <v>2011</v>
      </c>
      <c r="F241" s="47">
        <v>26500000</v>
      </c>
      <c r="G241" s="48">
        <v>0</v>
      </c>
      <c r="H241" s="49">
        <v>30000</v>
      </c>
      <c r="I241" s="50"/>
    </row>
    <row r="242" spans="1:10" ht="30" customHeight="1" x14ac:dyDescent="0.2">
      <c r="A242" s="45">
        <v>12</v>
      </c>
      <c r="B242" s="51" t="s">
        <v>183</v>
      </c>
      <c r="C242" s="45" t="s">
        <v>24</v>
      </c>
      <c r="D242" s="45">
        <v>1</v>
      </c>
      <c r="E242" s="45">
        <v>2009</v>
      </c>
      <c r="F242" s="47">
        <v>23000000</v>
      </c>
      <c r="G242" s="48">
        <v>0</v>
      </c>
      <c r="H242" s="49">
        <v>6000</v>
      </c>
      <c r="I242" s="50"/>
    </row>
    <row r="243" spans="1:10" ht="30" customHeight="1" x14ac:dyDescent="0.2">
      <c r="A243" s="45">
        <v>13</v>
      </c>
      <c r="B243" s="51" t="s">
        <v>184</v>
      </c>
      <c r="C243" s="45" t="s">
        <v>24</v>
      </c>
      <c r="D243" s="45">
        <v>1</v>
      </c>
      <c r="E243" s="45">
        <v>2005</v>
      </c>
      <c r="F243" s="47">
        <v>65000000</v>
      </c>
      <c r="G243" s="48">
        <v>0</v>
      </c>
      <c r="H243" s="49">
        <v>90000</v>
      </c>
      <c r="I243" s="50"/>
    </row>
    <row r="244" spans="1:10" ht="30" customHeight="1" x14ac:dyDescent="0.2">
      <c r="A244" s="45">
        <v>14</v>
      </c>
      <c r="B244" s="51" t="s">
        <v>185</v>
      </c>
      <c r="C244" s="45" t="s">
        <v>24</v>
      </c>
      <c r="D244" s="45">
        <v>1</v>
      </c>
      <c r="E244" s="45">
        <v>2009</v>
      </c>
      <c r="F244" s="47">
        <v>10000000</v>
      </c>
      <c r="G244" s="48">
        <v>0</v>
      </c>
      <c r="H244" s="49">
        <v>6000</v>
      </c>
      <c r="I244" s="50"/>
    </row>
    <row r="245" spans="1:10" ht="30" customHeight="1" x14ac:dyDescent="0.2">
      <c r="A245" s="45">
        <v>15</v>
      </c>
      <c r="B245" s="51" t="s">
        <v>186</v>
      </c>
      <c r="C245" s="45" t="s">
        <v>24</v>
      </c>
      <c r="D245" s="45">
        <v>1</v>
      </c>
      <c r="E245" s="45">
        <v>2011</v>
      </c>
      <c r="F245" s="47">
        <v>13000000</v>
      </c>
      <c r="G245" s="48">
        <v>0</v>
      </c>
      <c r="H245" s="49">
        <v>200000</v>
      </c>
      <c r="I245" s="50"/>
    </row>
    <row r="246" spans="1:10" ht="30" customHeight="1" x14ac:dyDescent="0.2">
      <c r="A246" s="52">
        <v>16</v>
      </c>
      <c r="B246" s="53" t="s">
        <v>156</v>
      </c>
      <c r="C246" s="52" t="s">
        <v>24</v>
      </c>
      <c r="D246" s="52">
        <v>2</v>
      </c>
      <c r="E246" s="52">
        <v>2011</v>
      </c>
      <c r="F246" s="54">
        <v>26400000</v>
      </c>
      <c r="G246" s="55">
        <v>0</v>
      </c>
      <c r="H246" s="49">
        <v>1400000</v>
      </c>
      <c r="I246" s="50"/>
    </row>
    <row r="247" spans="1:10" ht="30" customHeight="1" x14ac:dyDescent="0.2">
      <c r="A247" s="45">
        <v>17</v>
      </c>
      <c r="B247" s="51" t="s">
        <v>187</v>
      </c>
      <c r="C247" s="45" t="s">
        <v>24</v>
      </c>
      <c r="D247" s="45">
        <v>1</v>
      </c>
      <c r="E247" s="45">
        <v>2014</v>
      </c>
      <c r="F247" s="47">
        <v>10800000</v>
      </c>
      <c r="G247" s="48">
        <v>0</v>
      </c>
      <c r="H247" s="49">
        <v>100000</v>
      </c>
      <c r="I247" s="50"/>
    </row>
    <row r="248" spans="1:10" ht="30" customHeight="1" x14ac:dyDescent="0.2">
      <c r="A248" s="38" t="s">
        <v>188</v>
      </c>
      <c r="B248" s="245" t="s">
        <v>189</v>
      </c>
      <c r="C248" s="246"/>
      <c r="D248" s="56">
        <f>SUM(D249)</f>
        <v>1</v>
      </c>
      <c r="E248" s="57"/>
      <c r="F248" s="58">
        <f>SUM(F249)</f>
        <v>10650000</v>
      </c>
      <c r="G248" s="43">
        <v>0</v>
      </c>
      <c r="H248" s="58">
        <f>SUM(H249)</f>
        <v>396000</v>
      </c>
      <c r="I248" s="59"/>
    </row>
    <row r="249" spans="1:10" ht="30" customHeight="1" x14ac:dyDescent="0.2">
      <c r="A249" s="44">
        <v>1</v>
      </c>
      <c r="B249" s="60" t="s">
        <v>190</v>
      </c>
      <c r="C249" s="44" t="s">
        <v>24</v>
      </c>
      <c r="D249" s="44">
        <v>1</v>
      </c>
      <c r="E249" s="44">
        <v>2009</v>
      </c>
      <c r="F249" s="61">
        <v>10650000</v>
      </c>
      <c r="G249" s="62">
        <v>0</v>
      </c>
      <c r="H249" s="49">
        <v>396000</v>
      </c>
      <c r="I249" s="50"/>
    </row>
    <row r="250" spans="1:10" ht="30" customHeight="1" x14ac:dyDescent="0.2">
      <c r="A250" s="38" t="s">
        <v>191</v>
      </c>
      <c r="B250" s="239" t="s">
        <v>192</v>
      </c>
      <c r="C250" s="240"/>
      <c r="D250" s="40">
        <f>SUM(D251:D254)</f>
        <v>4</v>
      </c>
      <c r="E250" s="57"/>
      <c r="F250" s="63">
        <f>SUM(F251:F254)</f>
        <v>43536000</v>
      </c>
      <c r="G250" s="43">
        <v>0</v>
      </c>
      <c r="H250" s="63">
        <f>SUM(H251:H254)</f>
        <v>960000</v>
      </c>
      <c r="I250" s="59"/>
    </row>
    <row r="251" spans="1:10" ht="30" customHeight="1" x14ac:dyDescent="0.2">
      <c r="A251" s="44">
        <v>1</v>
      </c>
      <c r="B251" s="64" t="s">
        <v>193</v>
      </c>
      <c r="C251" s="65" t="s">
        <v>24</v>
      </c>
      <c r="D251" s="66">
        <v>1</v>
      </c>
      <c r="E251" s="67">
        <v>2012</v>
      </c>
      <c r="F251" s="68">
        <v>10600000</v>
      </c>
      <c r="G251" s="69">
        <v>0</v>
      </c>
      <c r="H251" s="49">
        <v>700000</v>
      </c>
      <c r="I251" s="50"/>
    </row>
    <row r="252" spans="1:10" ht="30" customHeight="1" x14ac:dyDescent="0.2">
      <c r="A252" s="44">
        <v>2</v>
      </c>
      <c r="B252" s="64" t="s">
        <v>194</v>
      </c>
      <c r="C252" s="65" t="s">
        <v>24</v>
      </c>
      <c r="D252" s="70">
        <v>1</v>
      </c>
      <c r="E252" s="71">
        <v>2020</v>
      </c>
      <c r="F252" s="68">
        <v>11000000</v>
      </c>
      <c r="G252" s="69">
        <v>0</v>
      </c>
      <c r="H252" s="49">
        <v>30000</v>
      </c>
      <c r="I252" s="50"/>
      <c r="J252" s="72"/>
    </row>
    <row r="253" spans="1:10" ht="30" customHeight="1" x14ac:dyDescent="0.2">
      <c r="A253" s="44">
        <v>3</v>
      </c>
      <c r="B253" s="64" t="s">
        <v>194</v>
      </c>
      <c r="C253" s="65" t="s">
        <v>24</v>
      </c>
      <c r="D253" s="70">
        <v>1</v>
      </c>
      <c r="E253" s="71">
        <v>2020</v>
      </c>
      <c r="F253" s="68">
        <v>11000000</v>
      </c>
      <c r="G253" s="69">
        <v>0</v>
      </c>
      <c r="H253" s="49">
        <v>30000</v>
      </c>
      <c r="I253" s="50"/>
    </row>
    <row r="254" spans="1:10" ht="30" customHeight="1" x14ac:dyDescent="0.2">
      <c r="A254" s="44">
        <v>4</v>
      </c>
      <c r="B254" s="64" t="s">
        <v>195</v>
      </c>
      <c r="C254" s="65" t="s">
        <v>24</v>
      </c>
      <c r="D254" s="73">
        <v>1</v>
      </c>
      <c r="E254" s="67">
        <v>2020</v>
      </c>
      <c r="F254" s="74">
        <v>10936000</v>
      </c>
      <c r="G254" s="69">
        <v>0</v>
      </c>
      <c r="H254" s="49">
        <v>200000</v>
      </c>
      <c r="I254" s="50"/>
    </row>
    <row r="255" spans="1:10" ht="32.1" customHeight="1" x14ac:dyDescent="0.2">
      <c r="A255" s="38" t="s">
        <v>196</v>
      </c>
      <c r="B255" s="247" t="s">
        <v>197</v>
      </c>
      <c r="C255" s="248"/>
      <c r="D255" s="75">
        <f>SUM(D256:D258)</f>
        <v>3</v>
      </c>
      <c r="E255" s="76"/>
      <c r="F255" s="76">
        <f>SUM(F256:F258)</f>
        <v>41340000</v>
      </c>
      <c r="G255" s="76">
        <v>0</v>
      </c>
      <c r="H255" s="76">
        <f>SUM(H256:H258)</f>
        <v>460000</v>
      </c>
      <c r="I255" s="75"/>
    </row>
    <row r="256" spans="1:10" ht="30" customHeight="1" x14ac:dyDescent="0.2">
      <c r="A256" s="44">
        <v>1</v>
      </c>
      <c r="B256" s="77" t="s">
        <v>198</v>
      </c>
      <c r="C256" s="78" t="s">
        <v>24</v>
      </c>
      <c r="D256" s="44">
        <v>1</v>
      </c>
      <c r="E256" s="44">
        <v>2014</v>
      </c>
      <c r="F256" s="79">
        <v>10450000</v>
      </c>
      <c r="G256" s="80">
        <v>0</v>
      </c>
      <c r="H256" s="49">
        <v>30000</v>
      </c>
      <c r="I256" s="81"/>
    </row>
    <row r="257" spans="1:9" ht="30" customHeight="1" x14ac:dyDescent="0.2">
      <c r="A257" s="44">
        <v>2</v>
      </c>
      <c r="B257" s="77" t="s">
        <v>200</v>
      </c>
      <c r="C257" s="78" t="s">
        <v>24</v>
      </c>
      <c r="D257" s="44">
        <v>1</v>
      </c>
      <c r="E257" s="44">
        <v>2015</v>
      </c>
      <c r="F257" s="79">
        <v>11400000</v>
      </c>
      <c r="G257" s="80">
        <v>0</v>
      </c>
      <c r="H257" s="49">
        <v>30000</v>
      </c>
      <c r="I257" s="81"/>
    </row>
    <row r="258" spans="1:9" ht="30" customHeight="1" x14ac:dyDescent="0.2">
      <c r="A258" s="44">
        <v>3</v>
      </c>
      <c r="B258" s="77" t="s">
        <v>164</v>
      </c>
      <c r="C258" s="78" t="s">
        <v>24</v>
      </c>
      <c r="D258" s="44">
        <v>1</v>
      </c>
      <c r="E258" s="44">
        <v>2018</v>
      </c>
      <c r="F258" s="79">
        <v>19490000</v>
      </c>
      <c r="G258" s="80">
        <v>0</v>
      </c>
      <c r="H258" s="49">
        <v>400000</v>
      </c>
      <c r="I258" s="81"/>
    </row>
    <row r="259" spans="1:9" ht="30" customHeight="1" x14ac:dyDescent="0.2">
      <c r="A259" s="38" t="s">
        <v>201</v>
      </c>
      <c r="B259" s="82" t="s">
        <v>202</v>
      </c>
      <c r="C259" s="83"/>
      <c r="D259" s="84">
        <f>SUM(D260:D261)</f>
        <v>2</v>
      </c>
      <c r="E259" s="85"/>
      <c r="F259" s="86">
        <f>SUM(F260:F261)</f>
        <v>21264000</v>
      </c>
      <c r="G259" s="85">
        <v>0</v>
      </c>
      <c r="H259" s="86">
        <f>SUM(H260:H261)</f>
        <v>60000</v>
      </c>
      <c r="I259" s="87"/>
    </row>
    <row r="260" spans="1:9" ht="30" customHeight="1" x14ac:dyDescent="0.2">
      <c r="A260" s="44">
        <v>1</v>
      </c>
      <c r="B260" s="88" t="s">
        <v>203</v>
      </c>
      <c r="C260" s="65" t="s">
        <v>24</v>
      </c>
      <c r="D260" s="44">
        <v>1</v>
      </c>
      <c r="E260" s="44">
        <v>2019</v>
      </c>
      <c r="F260" s="49">
        <v>10632000</v>
      </c>
      <c r="G260" s="89">
        <v>0</v>
      </c>
      <c r="H260" s="49">
        <v>30000</v>
      </c>
      <c r="I260" s="81"/>
    </row>
    <row r="261" spans="1:9" ht="30" customHeight="1" x14ac:dyDescent="0.2">
      <c r="A261" s="44">
        <v>2</v>
      </c>
      <c r="B261" s="88" t="s">
        <v>57</v>
      </c>
      <c r="C261" s="65" t="s">
        <v>24</v>
      </c>
      <c r="D261" s="44">
        <v>1</v>
      </c>
      <c r="E261" s="44">
        <v>2019</v>
      </c>
      <c r="F261" s="49">
        <v>10632000</v>
      </c>
      <c r="G261" s="89">
        <v>0</v>
      </c>
      <c r="H261" s="49">
        <v>30000</v>
      </c>
      <c r="I261" s="81"/>
    </row>
    <row r="262" spans="1:9" ht="30" customHeight="1" x14ac:dyDescent="0.2">
      <c r="A262" s="38" t="s">
        <v>204</v>
      </c>
      <c r="B262" s="239" t="s">
        <v>205</v>
      </c>
      <c r="C262" s="240"/>
      <c r="D262" s="90">
        <f>SUM(D263)</f>
        <v>1</v>
      </c>
      <c r="E262" s="57"/>
      <c r="F262" s="91">
        <f>SUM(F263)</f>
        <v>10450000</v>
      </c>
      <c r="G262" s="43">
        <v>0</v>
      </c>
      <c r="H262" s="91">
        <f>SUM(H263)</f>
        <v>30000</v>
      </c>
      <c r="I262" s="59"/>
    </row>
    <row r="263" spans="1:9" ht="30" customHeight="1" x14ac:dyDescent="0.2">
      <c r="A263" s="44">
        <v>1</v>
      </c>
      <c r="B263" s="77" t="s">
        <v>206</v>
      </c>
      <c r="C263" s="92" t="s">
        <v>24</v>
      </c>
      <c r="D263" s="93">
        <v>1</v>
      </c>
      <c r="E263" s="92">
        <v>2014</v>
      </c>
      <c r="F263" s="94">
        <v>10450000</v>
      </c>
      <c r="G263" s="95">
        <v>0</v>
      </c>
      <c r="H263" s="49">
        <v>30000</v>
      </c>
      <c r="I263" s="50"/>
    </row>
    <row r="264" spans="1:9" ht="30" customHeight="1" x14ac:dyDescent="0.2">
      <c r="A264" s="38" t="s">
        <v>207</v>
      </c>
      <c r="B264" s="239" t="s">
        <v>208</v>
      </c>
      <c r="C264" s="240"/>
      <c r="D264" s="40">
        <f>SUM(D265)</f>
        <v>1</v>
      </c>
      <c r="E264" s="59"/>
      <c r="F264" s="42">
        <f>SUM(F265)</f>
        <v>11370000</v>
      </c>
      <c r="G264" s="43">
        <v>0</v>
      </c>
      <c r="H264" s="42">
        <f>SUM(H265)</f>
        <v>30000</v>
      </c>
      <c r="I264" s="59"/>
    </row>
    <row r="265" spans="1:9" ht="30" customHeight="1" x14ac:dyDescent="0.2">
      <c r="A265" s="44">
        <v>1</v>
      </c>
      <c r="B265" s="60" t="s">
        <v>209</v>
      </c>
      <c r="C265" s="44" t="s">
        <v>24</v>
      </c>
      <c r="D265" s="44">
        <v>1</v>
      </c>
      <c r="E265" s="44">
        <v>2009</v>
      </c>
      <c r="F265" s="96">
        <v>11370000</v>
      </c>
      <c r="G265" s="80">
        <v>0</v>
      </c>
      <c r="H265" s="49">
        <v>30000</v>
      </c>
      <c r="I265" s="81"/>
    </row>
    <row r="266" spans="1:9" ht="30" customHeight="1" x14ac:dyDescent="0.2">
      <c r="A266" s="97" t="s">
        <v>210</v>
      </c>
      <c r="B266" s="241" t="s">
        <v>211</v>
      </c>
      <c r="C266" s="242"/>
      <c r="D266" s="34">
        <f>D267+D363+D404+D425+D443+D472+D511+D531+D569+D596+D617+D630</f>
        <v>857</v>
      </c>
      <c r="E266" s="98"/>
      <c r="F266" s="34">
        <f>F267+F363+F404+F425+F443+F472+F511+F531+F569+F596+F617+F630</f>
        <v>1949092417</v>
      </c>
      <c r="G266" s="37">
        <f>G267+G363+G404+G425+G443+G472+G511+G531+G569+G596+G617+G630</f>
        <v>0</v>
      </c>
      <c r="H266" s="37">
        <f>H267+H363+H404+H425+H443+H472+H511+H531+H569+H596+H617+H630</f>
        <v>50183000</v>
      </c>
      <c r="I266" s="99"/>
    </row>
    <row r="267" spans="1:9" ht="42.75" customHeight="1" x14ac:dyDescent="0.2">
      <c r="A267" s="38" t="s">
        <v>212</v>
      </c>
      <c r="B267" s="239" t="s">
        <v>213</v>
      </c>
      <c r="C267" s="240"/>
      <c r="D267" s="40">
        <f>SUM(D268:D362)</f>
        <v>448</v>
      </c>
      <c r="E267" s="59"/>
      <c r="F267" s="42">
        <f>SUM(F268:F362)</f>
        <v>534650000</v>
      </c>
      <c r="G267" s="43">
        <v>0</v>
      </c>
      <c r="H267" s="42">
        <f>SUM(H268:H362)</f>
        <v>15664000</v>
      </c>
      <c r="I267" s="59"/>
    </row>
    <row r="268" spans="1:9" ht="30" customHeight="1" x14ac:dyDescent="0.2">
      <c r="A268" s="100">
        <v>1</v>
      </c>
      <c r="B268" s="101" t="s">
        <v>214</v>
      </c>
      <c r="C268" s="102" t="s">
        <v>24</v>
      </c>
      <c r="D268" s="103">
        <v>8</v>
      </c>
      <c r="E268" s="103">
        <v>2005</v>
      </c>
      <c r="F268" s="104">
        <v>16000000</v>
      </c>
      <c r="G268" s="105">
        <v>0</v>
      </c>
      <c r="H268" s="49">
        <v>80000</v>
      </c>
      <c r="I268" s="50"/>
    </row>
    <row r="269" spans="1:9" ht="30" customHeight="1" x14ac:dyDescent="0.2">
      <c r="A269" s="100">
        <v>2</v>
      </c>
      <c r="B269" s="101" t="s">
        <v>215</v>
      </c>
      <c r="C269" s="102" t="s">
        <v>24</v>
      </c>
      <c r="D269" s="103">
        <v>9</v>
      </c>
      <c r="E269" s="103">
        <v>2005</v>
      </c>
      <c r="F269" s="104">
        <v>45000000</v>
      </c>
      <c r="G269" s="105">
        <v>0</v>
      </c>
      <c r="H269" s="49">
        <v>180000</v>
      </c>
      <c r="I269" s="50"/>
    </row>
    <row r="270" spans="1:9" ht="30" customHeight="1" x14ac:dyDescent="0.2">
      <c r="A270" s="100">
        <v>3</v>
      </c>
      <c r="B270" s="106" t="s">
        <v>216</v>
      </c>
      <c r="C270" s="102" t="s">
        <v>24</v>
      </c>
      <c r="D270" s="103">
        <v>4</v>
      </c>
      <c r="E270" s="103">
        <v>2005</v>
      </c>
      <c r="F270" s="104">
        <f>5500000*4</f>
        <v>22000000</v>
      </c>
      <c r="G270" s="105">
        <v>0</v>
      </c>
      <c r="H270" s="49">
        <v>120000</v>
      </c>
      <c r="I270" s="50"/>
    </row>
    <row r="271" spans="1:9" ht="30" customHeight="1" x14ac:dyDescent="0.2">
      <c r="A271" s="100">
        <v>4</v>
      </c>
      <c r="B271" s="107" t="s">
        <v>217</v>
      </c>
      <c r="C271" s="102" t="s">
        <v>24</v>
      </c>
      <c r="D271" s="103">
        <v>1</v>
      </c>
      <c r="E271" s="103">
        <v>2005</v>
      </c>
      <c r="F271" s="108">
        <v>7000000</v>
      </c>
      <c r="G271" s="105">
        <v>0</v>
      </c>
      <c r="H271" s="49">
        <v>500000</v>
      </c>
      <c r="I271" s="50"/>
    </row>
    <row r="272" spans="1:9" ht="30" customHeight="1" x14ac:dyDescent="0.2">
      <c r="A272" s="100">
        <v>5</v>
      </c>
      <c r="B272" s="107" t="s">
        <v>218</v>
      </c>
      <c r="C272" s="102" t="s">
        <v>24</v>
      </c>
      <c r="D272" s="103">
        <v>2</v>
      </c>
      <c r="E272" s="103">
        <v>2005</v>
      </c>
      <c r="F272" s="108">
        <v>13000000</v>
      </c>
      <c r="G272" s="105">
        <v>0</v>
      </c>
      <c r="H272" s="49">
        <v>400000</v>
      </c>
      <c r="I272" s="50"/>
    </row>
    <row r="273" spans="1:9" ht="30" customHeight="1" x14ac:dyDescent="0.2">
      <c r="A273" s="100">
        <v>6</v>
      </c>
      <c r="B273" s="107" t="s">
        <v>219</v>
      </c>
      <c r="C273" s="102" t="s">
        <v>24</v>
      </c>
      <c r="D273" s="103">
        <v>2</v>
      </c>
      <c r="E273" s="103">
        <v>2005</v>
      </c>
      <c r="F273" s="108">
        <v>6000000</v>
      </c>
      <c r="G273" s="105">
        <v>0</v>
      </c>
      <c r="H273" s="49">
        <v>400000</v>
      </c>
      <c r="I273" s="50"/>
    </row>
    <row r="274" spans="1:9" ht="30" customHeight="1" x14ac:dyDescent="0.2">
      <c r="A274" s="100">
        <v>7</v>
      </c>
      <c r="B274" s="107" t="s">
        <v>220</v>
      </c>
      <c r="C274" s="102" t="s">
        <v>24</v>
      </c>
      <c r="D274" s="103">
        <v>7</v>
      </c>
      <c r="E274" s="103">
        <v>2005</v>
      </c>
      <c r="F274" s="108">
        <v>21000000</v>
      </c>
      <c r="G274" s="105">
        <v>0</v>
      </c>
      <c r="H274" s="49">
        <v>1400000</v>
      </c>
      <c r="I274" s="50"/>
    </row>
    <row r="275" spans="1:9" ht="30" customHeight="1" x14ac:dyDescent="0.2">
      <c r="A275" s="100">
        <v>8</v>
      </c>
      <c r="B275" s="109" t="s">
        <v>221</v>
      </c>
      <c r="C275" s="102" t="s">
        <v>24</v>
      </c>
      <c r="D275" s="44">
        <v>5</v>
      </c>
      <c r="E275" s="44">
        <v>2010</v>
      </c>
      <c r="F275" s="110" t="s">
        <v>222</v>
      </c>
      <c r="G275" s="80">
        <v>0</v>
      </c>
      <c r="H275" s="49">
        <v>1000000</v>
      </c>
      <c r="I275" s="50"/>
    </row>
    <row r="276" spans="1:9" ht="30" customHeight="1" x14ac:dyDescent="0.2">
      <c r="A276" s="100">
        <v>9</v>
      </c>
      <c r="B276" s="107" t="s">
        <v>223</v>
      </c>
      <c r="C276" s="102" t="s">
        <v>24</v>
      </c>
      <c r="D276" s="102">
        <v>2</v>
      </c>
      <c r="E276" s="102">
        <v>2009</v>
      </c>
      <c r="F276" s="108">
        <v>12000000</v>
      </c>
      <c r="G276" s="111">
        <v>0</v>
      </c>
      <c r="H276" s="49">
        <v>200000</v>
      </c>
      <c r="I276" s="50"/>
    </row>
    <row r="277" spans="1:9" ht="30" customHeight="1" x14ac:dyDescent="0.2">
      <c r="A277" s="100">
        <v>10</v>
      </c>
      <c r="B277" s="107" t="s">
        <v>223</v>
      </c>
      <c r="C277" s="102" t="s">
        <v>24</v>
      </c>
      <c r="D277" s="102">
        <v>2</v>
      </c>
      <c r="E277" s="102">
        <v>2011</v>
      </c>
      <c r="F277" s="108">
        <v>13000000</v>
      </c>
      <c r="G277" s="111">
        <v>0</v>
      </c>
      <c r="H277" s="49">
        <v>200000</v>
      </c>
      <c r="I277" s="50"/>
    </row>
    <row r="278" spans="1:9" ht="30" customHeight="1" x14ac:dyDescent="0.2">
      <c r="A278" s="100">
        <v>11</v>
      </c>
      <c r="B278" s="107" t="s">
        <v>224</v>
      </c>
      <c r="C278" s="102" t="s">
        <v>24</v>
      </c>
      <c r="D278" s="102">
        <v>2</v>
      </c>
      <c r="E278" s="102">
        <v>2020</v>
      </c>
      <c r="F278" s="108">
        <v>12100000</v>
      </c>
      <c r="G278" s="111">
        <v>0</v>
      </c>
      <c r="H278" s="49">
        <v>200000</v>
      </c>
      <c r="I278" s="50"/>
    </row>
    <row r="279" spans="1:9" ht="30" customHeight="1" x14ac:dyDescent="0.2">
      <c r="A279" s="100">
        <v>12</v>
      </c>
      <c r="B279" s="107" t="s">
        <v>225</v>
      </c>
      <c r="C279" s="65" t="s">
        <v>24</v>
      </c>
      <c r="D279" s="102">
        <v>1</v>
      </c>
      <c r="E279" s="102">
        <v>2009</v>
      </c>
      <c r="F279" s="108">
        <v>2500000</v>
      </c>
      <c r="G279" s="111">
        <v>0</v>
      </c>
      <c r="H279" s="49">
        <v>6000</v>
      </c>
      <c r="I279" s="50"/>
    </row>
    <row r="280" spans="1:9" ht="30" customHeight="1" x14ac:dyDescent="0.2">
      <c r="A280" s="100">
        <v>13</v>
      </c>
      <c r="B280" s="107" t="s">
        <v>226</v>
      </c>
      <c r="C280" s="65" t="s">
        <v>24</v>
      </c>
      <c r="D280" s="102">
        <v>2</v>
      </c>
      <c r="E280" s="102">
        <v>2009</v>
      </c>
      <c r="F280" s="108">
        <v>9400000</v>
      </c>
      <c r="G280" s="111">
        <v>0</v>
      </c>
      <c r="H280" s="49">
        <v>24000</v>
      </c>
      <c r="I280" s="50"/>
    </row>
    <row r="281" spans="1:9" ht="30" customHeight="1" x14ac:dyDescent="0.2">
      <c r="A281" s="100">
        <v>14</v>
      </c>
      <c r="B281" s="107" t="s">
        <v>227</v>
      </c>
      <c r="C281" s="65" t="s">
        <v>24</v>
      </c>
      <c r="D281" s="102">
        <v>2</v>
      </c>
      <c r="E281" s="102">
        <v>2009</v>
      </c>
      <c r="F281" s="108">
        <v>9400000</v>
      </c>
      <c r="G281" s="111">
        <v>0</v>
      </c>
      <c r="H281" s="49">
        <v>24000</v>
      </c>
      <c r="I281" s="50"/>
    </row>
    <row r="282" spans="1:9" ht="30" customHeight="1" x14ac:dyDescent="0.2">
      <c r="A282" s="100">
        <v>15</v>
      </c>
      <c r="B282" s="107" t="s">
        <v>57</v>
      </c>
      <c r="C282" s="65" t="s">
        <v>24</v>
      </c>
      <c r="D282" s="102">
        <v>11</v>
      </c>
      <c r="E282" s="102">
        <v>2017</v>
      </c>
      <c r="F282" s="112" t="s">
        <v>222</v>
      </c>
      <c r="G282" s="111">
        <v>0</v>
      </c>
      <c r="H282" s="49">
        <v>330000</v>
      </c>
      <c r="I282" s="50"/>
    </row>
    <row r="283" spans="1:9" ht="30" customHeight="1" x14ac:dyDescent="0.2">
      <c r="A283" s="100">
        <v>16</v>
      </c>
      <c r="B283" s="107" t="s">
        <v>228</v>
      </c>
      <c r="C283" s="65" t="s">
        <v>24</v>
      </c>
      <c r="D283" s="102">
        <v>1</v>
      </c>
      <c r="E283" s="102">
        <v>2011</v>
      </c>
      <c r="F283" s="108">
        <v>9500000</v>
      </c>
      <c r="G283" s="111">
        <v>0</v>
      </c>
      <c r="H283" s="49">
        <v>3000</v>
      </c>
      <c r="I283" s="50"/>
    </row>
    <row r="284" spans="1:9" ht="30" customHeight="1" x14ac:dyDescent="0.2">
      <c r="A284" s="100">
        <v>17</v>
      </c>
      <c r="B284" s="107" t="s">
        <v>229</v>
      </c>
      <c r="C284" s="65" t="s">
        <v>24</v>
      </c>
      <c r="D284" s="102">
        <v>1</v>
      </c>
      <c r="E284" s="102">
        <v>2011</v>
      </c>
      <c r="F284" s="108">
        <v>8500000</v>
      </c>
      <c r="G284" s="111">
        <v>0</v>
      </c>
      <c r="H284" s="49">
        <v>6000</v>
      </c>
      <c r="I284" s="50"/>
    </row>
    <row r="285" spans="1:9" ht="30" customHeight="1" x14ac:dyDescent="0.2">
      <c r="A285" s="100">
        <v>18</v>
      </c>
      <c r="B285" s="107" t="s">
        <v>230</v>
      </c>
      <c r="C285" s="65" t="s">
        <v>24</v>
      </c>
      <c r="D285" s="102">
        <v>1</v>
      </c>
      <c r="E285" s="102">
        <v>2011</v>
      </c>
      <c r="F285" s="108">
        <v>7500000</v>
      </c>
      <c r="G285" s="111">
        <v>0</v>
      </c>
      <c r="H285" s="49">
        <v>3000</v>
      </c>
      <c r="I285" s="50"/>
    </row>
    <row r="286" spans="1:9" ht="30" customHeight="1" x14ac:dyDescent="0.2">
      <c r="A286" s="100">
        <v>19</v>
      </c>
      <c r="B286" s="107" t="s">
        <v>231</v>
      </c>
      <c r="C286" s="65" t="s">
        <v>24</v>
      </c>
      <c r="D286" s="102">
        <v>10</v>
      </c>
      <c r="E286" s="102">
        <v>2011</v>
      </c>
      <c r="F286" s="108">
        <v>3500000</v>
      </c>
      <c r="G286" s="111">
        <v>0</v>
      </c>
      <c r="H286" s="49">
        <v>30000</v>
      </c>
      <c r="I286" s="50"/>
    </row>
    <row r="287" spans="1:9" ht="30" customHeight="1" x14ac:dyDescent="0.2">
      <c r="A287" s="100">
        <v>20</v>
      </c>
      <c r="B287" s="107" t="s">
        <v>122</v>
      </c>
      <c r="C287" s="65" t="s">
        <v>24</v>
      </c>
      <c r="D287" s="102">
        <v>2</v>
      </c>
      <c r="E287" s="102">
        <v>2011</v>
      </c>
      <c r="F287" s="108">
        <v>4770000</v>
      </c>
      <c r="G287" s="111">
        <v>0</v>
      </c>
      <c r="H287" s="49">
        <v>2000</v>
      </c>
      <c r="I287" s="50"/>
    </row>
    <row r="288" spans="1:9" ht="30" customHeight="1" x14ac:dyDescent="0.2">
      <c r="A288" s="100">
        <v>21</v>
      </c>
      <c r="B288" s="51" t="s">
        <v>226</v>
      </c>
      <c r="C288" s="65" t="s">
        <v>24</v>
      </c>
      <c r="D288" s="45">
        <v>2</v>
      </c>
      <c r="E288" s="45">
        <v>2011</v>
      </c>
      <c r="F288" s="47">
        <v>13600000</v>
      </c>
      <c r="G288" s="48">
        <v>0</v>
      </c>
      <c r="H288" s="49">
        <v>24000</v>
      </c>
      <c r="I288" s="50"/>
    </row>
    <row r="289" spans="1:9" ht="30" customHeight="1" x14ac:dyDescent="0.2">
      <c r="A289" s="100">
        <v>22</v>
      </c>
      <c r="B289" s="51" t="s">
        <v>173</v>
      </c>
      <c r="C289" s="65" t="s">
        <v>24</v>
      </c>
      <c r="D289" s="45">
        <v>2</v>
      </c>
      <c r="E289" s="45">
        <v>2011</v>
      </c>
      <c r="F289" s="47">
        <v>16000000</v>
      </c>
      <c r="G289" s="48">
        <v>0</v>
      </c>
      <c r="H289" s="49">
        <v>60000</v>
      </c>
      <c r="I289" s="50"/>
    </row>
    <row r="290" spans="1:9" ht="30" customHeight="1" x14ac:dyDescent="0.2">
      <c r="A290" s="100">
        <v>23</v>
      </c>
      <c r="B290" s="51" t="s">
        <v>232</v>
      </c>
      <c r="C290" s="65" t="s">
        <v>24</v>
      </c>
      <c r="D290" s="45">
        <v>2</v>
      </c>
      <c r="E290" s="45">
        <v>2009</v>
      </c>
      <c r="F290" s="47">
        <v>12000000</v>
      </c>
      <c r="G290" s="48">
        <v>0</v>
      </c>
      <c r="H290" s="49">
        <v>200000</v>
      </c>
      <c r="I290" s="50"/>
    </row>
    <row r="291" spans="1:9" ht="30" customHeight="1" x14ac:dyDescent="0.2">
      <c r="A291" s="100">
        <v>24</v>
      </c>
      <c r="B291" s="51" t="s">
        <v>233</v>
      </c>
      <c r="C291" s="65" t="s">
        <v>24</v>
      </c>
      <c r="D291" s="45">
        <v>2</v>
      </c>
      <c r="E291" s="45">
        <v>2009</v>
      </c>
      <c r="F291" s="47">
        <v>8000000</v>
      </c>
      <c r="G291" s="48">
        <v>0</v>
      </c>
      <c r="H291" s="49">
        <v>200000</v>
      </c>
      <c r="I291" s="50"/>
    </row>
    <row r="292" spans="1:9" ht="30" customHeight="1" x14ac:dyDescent="0.2">
      <c r="A292" s="100">
        <v>25</v>
      </c>
      <c r="B292" s="51" t="s">
        <v>234</v>
      </c>
      <c r="C292" s="65" t="s">
        <v>24</v>
      </c>
      <c r="D292" s="45">
        <v>1</v>
      </c>
      <c r="E292" s="45">
        <v>2010</v>
      </c>
      <c r="F292" s="113" t="s">
        <v>222</v>
      </c>
      <c r="G292" s="48">
        <v>0</v>
      </c>
      <c r="H292" s="49">
        <v>100000</v>
      </c>
      <c r="I292" s="50"/>
    </row>
    <row r="293" spans="1:9" ht="30" customHeight="1" x14ac:dyDescent="0.2">
      <c r="A293" s="100">
        <v>26</v>
      </c>
      <c r="B293" s="51" t="s">
        <v>234</v>
      </c>
      <c r="C293" s="65" t="s">
        <v>24</v>
      </c>
      <c r="D293" s="45">
        <v>1</v>
      </c>
      <c r="E293" s="45">
        <v>2010</v>
      </c>
      <c r="F293" s="113" t="s">
        <v>222</v>
      </c>
      <c r="G293" s="48">
        <v>0</v>
      </c>
      <c r="H293" s="49">
        <v>100000</v>
      </c>
      <c r="I293" s="50"/>
    </row>
    <row r="294" spans="1:9" ht="30" customHeight="1" x14ac:dyDescent="0.2">
      <c r="A294" s="100">
        <v>27</v>
      </c>
      <c r="B294" s="51" t="s">
        <v>235</v>
      </c>
      <c r="C294" s="65" t="s">
        <v>24</v>
      </c>
      <c r="D294" s="45">
        <v>1</v>
      </c>
      <c r="E294" s="45">
        <v>2010</v>
      </c>
      <c r="F294" s="113" t="s">
        <v>222</v>
      </c>
      <c r="G294" s="48">
        <v>0</v>
      </c>
      <c r="H294" s="49">
        <v>100000</v>
      </c>
      <c r="I294" s="50"/>
    </row>
    <row r="295" spans="1:9" ht="30" customHeight="1" x14ac:dyDescent="0.2">
      <c r="A295" s="100">
        <v>28</v>
      </c>
      <c r="B295" s="51" t="s">
        <v>236</v>
      </c>
      <c r="C295" s="65" t="s">
        <v>24</v>
      </c>
      <c r="D295" s="45">
        <v>1</v>
      </c>
      <c r="E295" s="45">
        <v>2010</v>
      </c>
      <c r="F295" s="113" t="s">
        <v>222</v>
      </c>
      <c r="G295" s="48">
        <v>0</v>
      </c>
      <c r="H295" s="49">
        <v>100000</v>
      </c>
      <c r="I295" s="50"/>
    </row>
    <row r="296" spans="1:9" ht="30" customHeight="1" x14ac:dyDescent="0.2">
      <c r="A296" s="100">
        <v>29</v>
      </c>
      <c r="B296" s="51" t="s">
        <v>237</v>
      </c>
      <c r="C296" s="65" t="s">
        <v>24</v>
      </c>
      <c r="D296" s="45">
        <v>3</v>
      </c>
      <c r="E296" s="45">
        <v>2010</v>
      </c>
      <c r="F296" s="113" t="s">
        <v>222</v>
      </c>
      <c r="G296" s="48">
        <v>0</v>
      </c>
      <c r="H296" s="49">
        <v>300000</v>
      </c>
      <c r="I296" s="50"/>
    </row>
    <row r="297" spans="1:9" ht="30" customHeight="1" x14ac:dyDescent="0.2">
      <c r="A297" s="100">
        <v>30</v>
      </c>
      <c r="B297" s="51" t="s">
        <v>238</v>
      </c>
      <c r="C297" s="65" t="s">
        <v>24</v>
      </c>
      <c r="D297" s="45">
        <v>5</v>
      </c>
      <c r="E297" s="45">
        <v>2010</v>
      </c>
      <c r="F297" s="113" t="s">
        <v>222</v>
      </c>
      <c r="G297" s="48">
        <v>0</v>
      </c>
      <c r="H297" s="49">
        <v>500000</v>
      </c>
      <c r="I297" s="50"/>
    </row>
    <row r="298" spans="1:9" ht="30" customHeight="1" x14ac:dyDescent="0.2">
      <c r="A298" s="100">
        <v>31</v>
      </c>
      <c r="B298" s="51" t="s">
        <v>239</v>
      </c>
      <c r="C298" s="65" t="s">
        <v>24</v>
      </c>
      <c r="D298" s="45">
        <v>150</v>
      </c>
      <c r="E298" s="45">
        <v>2009</v>
      </c>
      <c r="F298" s="47">
        <v>6000000</v>
      </c>
      <c r="G298" s="48">
        <v>0</v>
      </c>
      <c r="H298" s="49">
        <v>150000</v>
      </c>
      <c r="I298" s="50"/>
    </row>
    <row r="299" spans="1:9" ht="30" customHeight="1" x14ac:dyDescent="0.2">
      <c r="A299" s="100">
        <v>32</v>
      </c>
      <c r="B299" s="51" t="s">
        <v>240</v>
      </c>
      <c r="C299" s="65" t="s">
        <v>24</v>
      </c>
      <c r="D299" s="45">
        <v>1</v>
      </c>
      <c r="E299" s="45">
        <v>2009</v>
      </c>
      <c r="F299" s="47">
        <v>6500000</v>
      </c>
      <c r="G299" s="48">
        <v>0</v>
      </c>
      <c r="H299" s="49">
        <v>6000</v>
      </c>
      <c r="I299" s="50"/>
    </row>
    <row r="300" spans="1:9" ht="30" customHeight="1" x14ac:dyDescent="0.2">
      <c r="A300" s="100">
        <v>33</v>
      </c>
      <c r="B300" s="51" t="s">
        <v>241</v>
      </c>
      <c r="C300" s="65" t="s">
        <v>24</v>
      </c>
      <c r="D300" s="45">
        <v>1</v>
      </c>
      <c r="E300" s="45">
        <v>2009</v>
      </c>
      <c r="F300" s="47">
        <v>4000000</v>
      </c>
      <c r="G300" s="48">
        <v>0</v>
      </c>
      <c r="H300" s="49">
        <v>20000</v>
      </c>
      <c r="I300" s="50"/>
    </row>
    <row r="301" spans="1:9" ht="30" customHeight="1" x14ac:dyDescent="0.2">
      <c r="A301" s="100">
        <v>34</v>
      </c>
      <c r="B301" s="51" t="s">
        <v>242</v>
      </c>
      <c r="C301" s="65" t="s">
        <v>24</v>
      </c>
      <c r="D301" s="45">
        <v>1</v>
      </c>
      <c r="E301" s="45">
        <v>2011</v>
      </c>
      <c r="F301" s="47">
        <v>6300000</v>
      </c>
      <c r="G301" s="48">
        <v>0</v>
      </c>
      <c r="H301" s="49">
        <v>2000</v>
      </c>
      <c r="I301" s="50"/>
    </row>
    <row r="302" spans="1:9" ht="30" customHeight="1" x14ac:dyDescent="0.2">
      <c r="A302" s="100">
        <v>35</v>
      </c>
      <c r="B302" s="51" t="s">
        <v>243</v>
      </c>
      <c r="C302" s="65" t="s">
        <v>24</v>
      </c>
      <c r="D302" s="45">
        <v>7</v>
      </c>
      <c r="E302" s="45">
        <v>2011</v>
      </c>
      <c r="F302" s="47">
        <v>1500000</v>
      </c>
      <c r="G302" s="48">
        <v>0</v>
      </c>
      <c r="H302" s="49">
        <v>14000</v>
      </c>
      <c r="I302" s="50"/>
    </row>
    <row r="303" spans="1:9" ht="30" customHeight="1" x14ac:dyDescent="0.2">
      <c r="A303" s="100">
        <v>36</v>
      </c>
      <c r="B303" s="51" t="s">
        <v>243</v>
      </c>
      <c r="C303" s="65" t="s">
        <v>24</v>
      </c>
      <c r="D303" s="45">
        <v>8</v>
      </c>
      <c r="E303" s="45">
        <v>2009</v>
      </c>
      <c r="F303" s="47">
        <v>7500000</v>
      </c>
      <c r="G303" s="48">
        <v>0</v>
      </c>
      <c r="H303" s="49">
        <v>16000</v>
      </c>
      <c r="I303" s="50"/>
    </row>
    <row r="304" spans="1:9" ht="30" customHeight="1" x14ac:dyDescent="0.2">
      <c r="A304" s="100">
        <v>37</v>
      </c>
      <c r="B304" s="51" t="s">
        <v>244</v>
      </c>
      <c r="C304" s="65" t="s">
        <v>24</v>
      </c>
      <c r="D304" s="45">
        <v>1</v>
      </c>
      <c r="E304" s="45">
        <v>2023</v>
      </c>
      <c r="F304" s="47">
        <v>6510000</v>
      </c>
      <c r="G304" s="48">
        <v>0</v>
      </c>
      <c r="H304" s="49">
        <v>6000</v>
      </c>
      <c r="I304" s="50"/>
    </row>
    <row r="305" spans="1:9" ht="30" customHeight="1" x14ac:dyDescent="0.2">
      <c r="A305" s="100">
        <v>38</v>
      </c>
      <c r="B305" s="107" t="s">
        <v>245</v>
      </c>
      <c r="C305" s="102" t="s">
        <v>24</v>
      </c>
      <c r="D305" s="102">
        <v>1</v>
      </c>
      <c r="E305" s="102">
        <v>2011</v>
      </c>
      <c r="F305" s="114" t="s">
        <v>222</v>
      </c>
      <c r="G305" s="111">
        <v>0</v>
      </c>
      <c r="H305" s="49">
        <v>50000</v>
      </c>
      <c r="I305" s="50"/>
    </row>
    <row r="306" spans="1:9" ht="30" customHeight="1" x14ac:dyDescent="0.2">
      <c r="A306" s="100">
        <v>39</v>
      </c>
      <c r="B306" s="107" t="s">
        <v>246</v>
      </c>
      <c r="C306" s="102" t="s">
        <v>24</v>
      </c>
      <c r="D306" s="102">
        <v>1</v>
      </c>
      <c r="E306" s="102">
        <v>2011</v>
      </c>
      <c r="F306" s="114" t="s">
        <v>222</v>
      </c>
      <c r="G306" s="111">
        <v>0</v>
      </c>
      <c r="H306" s="49">
        <v>50000</v>
      </c>
      <c r="I306" s="50"/>
    </row>
    <row r="307" spans="1:9" ht="30" customHeight="1" x14ac:dyDescent="0.2">
      <c r="A307" s="100">
        <v>40</v>
      </c>
      <c r="B307" s="107" t="s">
        <v>247</v>
      </c>
      <c r="C307" s="102" t="s">
        <v>24</v>
      </c>
      <c r="D307" s="102">
        <v>1</v>
      </c>
      <c r="E307" s="102">
        <v>2011</v>
      </c>
      <c r="F307" s="114" t="s">
        <v>222</v>
      </c>
      <c r="G307" s="111">
        <v>0</v>
      </c>
      <c r="H307" s="49">
        <v>100000</v>
      </c>
      <c r="I307" s="50"/>
    </row>
    <row r="308" spans="1:9" ht="30" customHeight="1" x14ac:dyDescent="0.2">
      <c r="A308" s="100">
        <v>41</v>
      </c>
      <c r="B308" s="107" t="s">
        <v>248</v>
      </c>
      <c r="C308" s="102" t="s">
        <v>24</v>
      </c>
      <c r="D308" s="102">
        <v>1</v>
      </c>
      <c r="E308" s="102">
        <v>2011</v>
      </c>
      <c r="F308" s="114" t="s">
        <v>222</v>
      </c>
      <c r="G308" s="111">
        <v>0</v>
      </c>
      <c r="H308" s="49">
        <v>100000</v>
      </c>
      <c r="I308" s="50"/>
    </row>
    <row r="309" spans="1:9" ht="30" customHeight="1" x14ac:dyDescent="0.2">
      <c r="A309" s="100">
        <v>42</v>
      </c>
      <c r="B309" s="107" t="s">
        <v>249</v>
      </c>
      <c r="C309" s="102" t="s">
        <v>24</v>
      </c>
      <c r="D309" s="102">
        <v>2</v>
      </c>
      <c r="E309" s="102">
        <v>2011</v>
      </c>
      <c r="F309" s="114">
        <v>1000000</v>
      </c>
      <c r="G309" s="111">
        <v>0</v>
      </c>
      <c r="H309" s="49">
        <v>2000</v>
      </c>
      <c r="I309" s="50"/>
    </row>
    <row r="310" spans="1:9" ht="30" customHeight="1" x14ac:dyDescent="0.2">
      <c r="A310" s="100">
        <v>43</v>
      </c>
      <c r="B310" s="107" t="s">
        <v>250</v>
      </c>
      <c r="C310" s="102" t="s">
        <v>24</v>
      </c>
      <c r="D310" s="102">
        <v>14</v>
      </c>
      <c r="E310" s="102">
        <v>2010</v>
      </c>
      <c r="F310" s="114" t="s">
        <v>222</v>
      </c>
      <c r="G310" s="111">
        <v>0</v>
      </c>
      <c r="H310" s="49">
        <v>140000</v>
      </c>
      <c r="I310" s="50"/>
    </row>
    <row r="311" spans="1:9" ht="30" customHeight="1" x14ac:dyDescent="0.2">
      <c r="A311" s="100">
        <v>44</v>
      </c>
      <c r="B311" s="107" t="s">
        <v>251</v>
      </c>
      <c r="C311" s="102" t="s">
        <v>24</v>
      </c>
      <c r="D311" s="102">
        <v>8</v>
      </c>
      <c r="E311" s="102">
        <v>2011</v>
      </c>
      <c r="F311" s="62">
        <v>25600000</v>
      </c>
      <c r="G311" s="111">
        <v>0</v>
      </c>
      <c r="H311" s="49">
        <v>40000</v>
      </c>
      <c r="I311" s="50"/>
    </row>
    <row r="312" spans="1:9" ht="30" customHeight="1" x14ac:dyDescent="0.2">
      <c r="A312" s="100">
        <v>45</v>
      </c>
      <c r="B312" s="107" t="s">
        <v>252</v>
      </c>
      <c r="C312" s="102" t="s">
        <v>24</v>
      </c>
      <c r="D312" s="115">
        <v>8</v>
      </c>
      <c r="E312" s="102">
        <v>2011</v>
      </c>
      <c r="F312" s="62">
        <v>22400000</v>
      </c>
      <c r="G312" s="111">
        <v>0</v>
      </c>
      <c r="H312" s="49">
        <v>160000</v>
      </c>
      <c r="I312" s="50"/>
    </row>
    <row r="313" spans="1:9" ht="30" customHeight="1" x14ac:dyDescent="0.2">
      <c r="A313" s="100">
        <v>46</v>
      </c>
      <c r="B313" s="107" t="s">
        <v>253</v>
      </c>
      <c r="C313" s="102" t="s">
        <v>24</v>
      </c>
      <c r="D313" s="115">
        <v>29</v>
      </c>
      <c r="E313" s="102"/>
      <c r="F313" s="114" t="s">
        <v>222</v>
      </c>
      <c r="G313" s="111">
        <v>0</v>
      </c>
      <c r="H313" s="49">
        <v>1160000</v>
      </c>
      <c r="I313" s="50"/>
    </row>
    <row r="314" spans="1:9" ht="30" customHeight="1" x14ac:dyDescent="0.2">
      <c r="A314" s="100">
        <v>47</v>
      </c>
      <c r="B314" s="107" t="s">
        <v>254</v>
      </c>
      <c r="C314" s="102" t="s">
        <v>24</v>
      </c>
      <c r="D314" s="115">
        <v>28</v>
      </c>
      <c r="E314" s="102">
        <v>2005</v>
      </c>
      <c r="F314" s="114" t="s">
        <v>222</v>
      </c>
      <c r="G314" s="111">
        <v>0</v>
      </c>
      <c r="H314" s="49">
        <v>560000</v>
      </c>
      <c r="I314" s="50"/>
    </row>
    <row r="315" spans="1:9" ht="30" customHeight="1" x14ac:dyDescent="0.2">
      <c r="A315" s="100">
        <v>48</v>
      </c>
      <c r="B315" s="107" t="s">
        <v>255</v>
      </c>
      <c r="C315" s="102" t="s">
        <v>24</v>
      </c>
      <c r="D315" s="115">
        <v>1</v>
      </c>
      <c r="E315" s="102">
        <v>2019</v>
      </c>
      <c r="F315" s="114" t="s">
        <v>222</v>
      </c>
      <c r="G315" s="111">
        <v>0</v>
      </c>
      <c r="H315" s="49">
        <v>20000</v>
      </c>
      <c r="I315" s="50"/>
    </row>
    <row r="316" spans="1:9" ht="30" customHeight="1" x14ac:dyDescent="0.2">
      <c r="A316" s="100">
        <v>49</v>
      </c>
      <c r="B316" s="107" t="s">
        <v>256</v>
      </c>
      <c r="C316" s="102" t="s">
        <v>24</v>
      </c>
      <c r="D316" s="115">
        <v>1</v>
      </c>
      <c r="E316" s="102">
        <v>2019</v>
      </c>
      <c r="F316" s="114" t="s">
        <v>222</v>
      </c>
      <c r="G316" s="111">
        <v>0</v>
      </c>
      <c r="H316" s="49">
        <v>20000</v>
      </c>
      <c r="I316" s="50"/>
    </row>
    <row r="317" spans="1:9" ht="30" customHeight="1" x14ac:dyDescent="0.2">
      <c r="A317" s="100">
        <v>50</v>
      </c>
      <c r="B317" s="53" t="s">
        <v>156</v>
      </c>
      <c r="C317" s="65" t="s">
        <v>24</v>
      </c>
      <c r="D317" s="52">
        <v>1</v>
      </c>
      <c r="E317" s="52">
        <v>2011</v>
      </c>
      <c r="F317" s="54">
        <v>9000000</v>
      </c>
      <c r="G317" s="55">
        <v>0</v>
      </c>
      <c r="H317" s="49">
        <v>700000</v>
      </c>
      <c r="I317" s="50"/>
    </row>
    <row r="318" spans="1:9" ht="30" customHeight="1" x14ac:dyDescent="0.2">
      <c r="A318" s="100">
        <v>51</v>
      </c>
      <c r="B318" s="53" t="s">
        <v>156</v>
      </c>
      <c r="C318" s="65" t="s">
        <v>24</v>
      </c>
      <c r="D318" s="52">
        <v>2</v>
      </c>
      <c r="E318" s="52">
        <v>2011</v>
      </c>
      <c r="F318" s="54">
        <v>13400000</v>
      </c>
      <c r="G318" s="55">
        <v>0</v>
      </c>
      <c r="H318" s="49">
        <v>1400000</v>
      </c>
      <c r="I318" s="50"/>
    </row>
    <row r="319" spans="1:9" ht="30" customHeight="1" x14ac:dyDescent="0.2">
      <c r="A319" s="100">
        <v>52</v>
      </c>
      <c r="B319" s="53" t="s">
        <v>257</v>
      </c>
      <c r="C319" s="65" t="s">
        <v>24</v>
      </c>
      <c r="D319" s="52">
        <v>12</v>
      </c>
      <c r="E319" s="52">
        <v>2010</v>
      </c>
      <c r="F319" s="116" t="s">
        <v>222</v>
      </c>
      <c r="G319" s="55">
        <v>0</v>
      </c>
      <c r="H319" s="49">
        <v>120000</v>
      </c>
      <c r="I319" s="50"/>
    </row>
    <row r="320" spans="1:9" ht="30" customHeight="1" x14ac:dyDescent="0.2">
      <c r="A320" s="100">
        <v>53</v>
      </c>
      <c r="B320" s="117" t="s">
        <v>258</v>
      </c>
      <c r="C320" s="52" t="s">
        <v>24</v>
      </c>
      <c r="D320" s="118">
        <v>3</v>
      </c>
      <c r="E320" s="119">
        <v>2003</v>
      </c>
      <c r="F320" s="120">
        <v>8100000</v>
      </c>
      <c r="G320" s="111">
        <v>0</v>
      </c>
      <c r="H320" s="49">
        <v>300000</v>
      </c>
      <c r="I320" s="50"/>
    </row>
    <row r="321" spans="1:9" ht="30" customHeight="1" x14ac:dyDescent="0.2">
      <c r="A321" s="100">
        <v>54</v>
      </c>
      <c r="B321" s="117" t="s">
        <v>258</v>
      </c>
      <c r="C321" s="52" t="s">
        <v>24</v>
      </c>
      <c r="D321" s="118">
        <v>2</v>
      </c>
      <c r="E321" s="119">
        <v>2005</v>
      </c>
      <c r="F321" s="120">
        <v>5000000</v>
      </c>
      <c r="G321" s="111">
        <v>0</v>
      </c>
      <c r="H321" s="49">
        <v>200000</v>
      </c>
      <c r="I321" s="50"/>
    </row>
    <row r="322" spans="1:9" ht="30" customHeight="1" x14ac:dyDescent="0.2">
      <c r="A322" s="100">
        <v>55</v>
      </c>
      <c r="B322" s="117" t="s">
        <v>259</v>
      </c>
      <c r="C322" s="52" t="s">
        <v>24</v>
      </c>
      <c r="D322" s="118">
        <v>2</v>
      </c>
      <c r="E322" s="119">
        <v>2007</v>
      </c>
      <c r="F322" s="120">
        <v>5000000</v>
      </c>
      <c r="G322" s="111">
        <v>0</v>
      </c>
      <c r="H322" s="49">
        <v>200000</v>
      </c>
      <c r="I322" s="50"/>
    </row>
    <row r="323" spans="1:9" ht="30" customHeight="1" x14ac:dyDescent="0.2">
      <c r="A323" s="100">
        <v>56</v>
      </c>
      <c r="B323" s="117" t="s">
        <v>258</v>
      </c>
      <c r="C323" s="52" t="s">
        <v>24</v>
      </c>
      <c r="D323" s="118">
        <v>2</v>
      </c>
      <c r="E323" s="119">
        <v>2007</v>
      </c>
      <c r="F323" s="120">
        <v>4800000</v>
      </c>
      <c r="G323" s="111">
        <v>0</v>
      </c>
      <c r="H323" s="49">
        <v>200000</v>
      </c>
      <c r="I323" s="50"/>
    </row>
    <row r="324" spans="1:9" ht="30" customHeight="1" x14ac:dyDescent="0.2">
      <c r="A324" s="100">
        <v>57</v>
      </c>
      <c r="B324" s="117" t="s">
        <v>260</v>
      </c>
      <c r="C324" s="52" t="s">
        <v>24</v>
      </c>
      <c r="D324" s="118">
        <v>1</v>
      </c>
      <c r="E324" s="119">
        <v>2007</v>
      </c>
      <c r="F324" s="120">
        <v>2400000</v>
      </c>
      <c r="G324" s="111">
        <v>0</v>
      </c>
      <c r="H324" s="49">
        <v>100000</v>
      </c>
      <c r="I324" s="50"/>
    </row>
    <row r="325" spans="1:9" ht="30" customHeight="1" x14ac:dyDescent="0.2">
      <c r="A325" s="100">
        <v>58</v>
      </c>
      <c r="B325" s="117" t="s">
        <v>260</v>
      </c>
      <c r="C325" s="52" t="s">
        <v>24</v>
      </c>
      <c r="D325" s="118">
        <v>1</v>
      </c>
      <c r="E325" s="119">
        <v>2007</v>
      </c>
      <c r="F325" s="120">
        <v>2500000</v>
      </c>
      <c r="G325" s="111">
        <v>0</v>
      </c>
      <c r="H325" s="49">
        <v>100000</v>
      </c>
      <c r="I325" s="50"/>
    </row>
    <row r="326" spans="1:9" ht="30" customHeight="1" x14ac:dyDescent="0.2">
      <c r="A326" s="100">
        <v>59</v>
      </c>
      <c r="B326" s="117" t="s">
        <v>258</v>
      </c>
      <c r="C326" s="52" t="s">
        <v>24</v>
      </c>
      <c r="D326" s="118">
        <v>1</v>
      </c>
      <c r="E326" s="119">
        <v>2008</v>
      </c>
      <c r="F326" s="120">
        <v>2500000</v>
      </c>
      <c r="G326" s="111">
        <v>0</v>
      </c>
      <c r="H326" s="49">
        <v>100000</v>
      </c>
      <c r="I326" s="50"/>
    </row>
    <row r="327" spans="1:9" ht="30" customHeight="1" x14ac:dyDescent="0.2">
      <c r="A327" s="100">
        <v>60</v>
      </c>
      <c r="B327" s="117" t="s">
        <v>260</v>
      </c>
      <c r="C327" s="52" t="s">
        <v>24</v>
      </c>
      <c r="D327" s="118">
        <v>1</v>
      </c>
      <c r="E327" s="119">
        <v>2010</v>
      </c>
      <c r="F327" s="120">
        <v>2400000</v>
      </c>
      <c r="G327" s="111">
        <v>0</v>
      </c>
      <c r="H327" s="49">
        <v>100000</v>
      </c>
      <c r="I327" s="50"/>
    </row>
    <row r="328" spans="1:9" ht="30" customHeight="1" x14ac:dyDescent="0.2">
      <c r="A328" s="100">
        <v>61</v>
      </c>
      <c r="B328" s="117" t="s">
        <v>260</v>
      </c>
      <c r="C328" s="52" t="s">
        <v>24</v>
      </c>
      <c r="D328" s="52">
        <v>1</v>
      </c>
      <c r="E328" s="52">
        <v>2006</v>
      </c>
      <c r="F328" s="121">
        <v>2200000</v>
      </c>
      <c r="G328" s="111">
        <v>0</v>
      </c>
      <c r="H328" s="49">
        <v>100000</v>
      </c>
      <c r="I328" s="50"/>
    </row>
    <row r="329" spans="1:9" ht="30" customHeight="1" x14ac:dyDescent="0.2">
      <c r="A329" s="100">
        <v>62</v>
      </c>
      <c r="B329" s="117" t="s">
        <v>261</v>
      </c>
      <c r="C329" s="52" t="s">
        <v>24</v>
      </c>
      <c r="D329" s="118">
        <v>3</v>
      </c>
      <c r="E329" s="119">
        <v>2005</v>
      </c>
      <c r="F329" s="120">
        <v>9600000</v>
      </c>
      <c r="G329" s="111">
        <v>0</v>
      </c>
      <c r="H329" s="49">
        <v>60000</v>
      </c>
      <c r="I329" s="50"/>
    </row>
    <row r="330" spans="1:9" ht="30" customHeight="1" x14ac:dyDescent="0.2">
      <c r="A330" s="100">
        <v>63</v>
      </c>
      <c r="B330" s="117" t="s">
        <v>262</v>
      </c>
      <c r="C330" s="52" t="s">
        <v>24</v>
      </c>
      <c r="D330" s="118">
        <v>1</v>
      </c>
      <c r="E330" s="119">
        <v>2005</v>
      </c>
      <c r="F330" s="120">
        <v>3200000</v>
      </c>
      <c r="G330" s="111">
        <v>0</v>
      </c>
      <c r="H330" s="49">
        <v>20000</v>
      </c>
      <c r="I330" s="50"/>
    </row>
    <row r="331" spans="1:9" ht="30" customHeight="1" x14ac:dyDescent="0.2">
      <c r="A331" s="100">
        <v>64</v>
      </c>
      <c r="B331" s="117" t="s">
        <v>262</v>
      </c>
      <c r="C331" s="52" t="s">
        <v>24</v>
      </c>
      <c r="D331" s="118">
        <v>1</v>
      </c>
      <c r="E331" s="119">
        <v>2007</v>
      </c>
      <c r="F331" s="120">
        <v>3200000</v>
      </c>
      <c r="G331" s="111">
        <v>0</v>
      </c>
      <c r="H331" s="49">
        <v>20000</v>
      </c>
      <c r="I331" s="50"/>
    </row>
    <row r="332" spans="1:9" ht="30" customHeight="1" x14ac:dyDescent="0.2">
      <c r="A332" s="100">
        <v>65</v>
      </c>
      <c r="B332" s="122" t="s">
        <v>263</v>
      </c>
      <c r="C332" s="52" t="s">
        <v>24</v>
      </c>
      <c r="D332" s="118">
        <v>1</v>
      </c>
      <c r="E332" s="119">
        <v>2009</v>
      </c>
      <c r="F332" s="120">
        <v>3500000</v>
      </c>
      <c r="G332" s="111">
        <v>0</v>
      </c>
      <c r="H332" s="49">
        <v>20000</v>
      </c>
      <c r="I332" s="50"/>
    </row>
    <row r="333" spans="1:9" ht="30" customHeight="1" x14ac:dyDescent="0.2">
      <c r="A333" s="100">
        <v>66</v>
      </c>
      <c r="B333" s="117" t="s">
        <v>263</v>
      </c>
      <c r="C333" s="52" t="s">
        <v>24</v>
      </c>
      <c r="D333" s="118">
        <v>1</v>
      </c>
      <c r="E333" s="119">
        <v>2009</v>
      </c>
      <c r="F333" s="120">
        <v>3000000</v>
      </c>
      <c r="G333" s="111">
        <v>0</v>
      </c>
      <c r="H333" s="49">
        <v>20000</v>
      </c>
      <c r="I333" s="50"/>
    </row>
    <row r="334" spans="1:9" ht="30" customHeight="1" x14ac:dyDescent="0.2">
      <c r="A334" s="100">
        <v>67</v>
      </c>
      <c r="B334" s="117" t="s">
        <v>264</v>
      </c>
      <c r="C334" s="52" t="s">
        <v>24</v>
      </c>
      <c r="D334" s="118">
        <v>5</v>
      </c>
      <c r="E334" s="119">
        <v>2010</v>
      </c>
      <c r="F334" s="120">
        <v>1600000</v>
      </c>
      <c r="G334" s="111">
        <v>0</v>
      </c>
      <c r="H334" s="49">
        <v>50000</v>
      </c>
      <c r="I334" s="50"/>
    </row>
    <row r="335" spans="1:9" ht="30" customHeight="1" x14ac:dyDescent="0.2">
      <c r="A335" s="100">
        <v>68</v>
      </c>
      <c r="B335" s="117" t="s">
        <v>264</v>
      </c>
      <c r="C335" s="52" t="s">
        <v>24</v>
      </c>
      <c r="D335" s="118">
        <v>2</v>
      </c>
      <c r="E335" s="119">
        <v>2010</v>
      </c>
      <c r="F335" s="120">
        <v>640000</v>
      </c>
      <c r="G335" s="111">
        <v>0</v>
      </c>
      <c r="H335" s="49">
        <v>20000</v>
      </c>
      <c r="I335" s="50"/>
    </row>
    <row r="336" spans="1:9" ht="30" customHeight="1" x14ac:dyDescent="0.2">
      <c r="A336" s="100">
        <v>69</v>
      </c>
      <c r="B336" s="117" t="s">
        <v>264</v>
      </c>
      <c r="C336" s="52" t="s">
        <v>24</v>
      </c>
      <c r="D336" s="118">
        <v>3</v>
      </c>
      <c r="E336" s="119">
        <v>2009</v>
      </c>
      <c r="F336" s="120">
        <v>960000</v>
      </c>
      <c r="G336" s="111">
        <v>0</v>
      </c>
      <c r="H336" s="49">
        <v>30000</v>
      </c>
      <c r="I336" s="50"/>
    </row>
    <row r="337" spans="1:9" ht="30" customHeight="1" x14ac:dyDescent="0.2">
      <c r="A337" s="100">
        <v>70</v>
      </c>
      <c r="B337" s="117" t="s">
        <v>264</v>
      </c>
      <c r="C337" s="52" t="s">
        <v>24</v>
      </c>
      <c r="D337" s="118">
        <v>10</v>
      </c>
      <c r="E337" s="119">
        <v>2012</v>
      </c>
      <c r="F337" s="120">
        <v>7000000</v>
      </c>
      <c r="G337" s="111">
        <v>0</v>
      </c>
      <c r="H337" s="49">
        <v>100000</v>
      </c>
      <c r="I337" s="50"/>
    </row>
    <row r="338" spans="1:9" ht="30" customHeight="1" x14ac:dyDescent="0.2">
      <c r="A338" s="100">
        <v>71</v>
      </c>
      <c r="B338" s="117" t="s">
        <v>264</v>
      </c>
      <c r="C338" s="52" t="s">
        <v>24</v>
      </c>
      <c r="D338" s="118">
        <v>9</v>
      </c>
      <c r="E338" s="119">
        <v>2013</v>
      </c>
      <c r="F338" s="120">
        <v>2880000</v>
      </c>
      <c r="G338" s="111">
        <v>0</v>
      </c>
      <c r="H338" s="49">
        <v>90000</v>
      </c>
      <c r="I338" s="50"/>
    </row>
    <row r="339" spans="1:9" ht="30" customHeight="1" x14ac:dyDescent="0.2">
      <c r="A339" s="100">
        <v>72</v>
      </c>
      <c r="B339" s="53" t="s">
        <v>265</v>
      </c>
      <c r="C339" s="65" t="s">
        <v>24</v>
      </c>
      <c r="D339" s="52">
        <v>1</v>
      </c>
      <c r="E339" s="52">
        <v>2008</v>
      </c>
      <c r="F339" s="54">
        <v>2000000</v>
      </c>
      <c r="G339" s="55">
        <v>0</v>
      </c>
      <c r="H339" s="49">
        <v>50000</v>
      </c>
      <c r="I339" s="50"/>
    </row>
    <row r="340" spans="1:9" ht="30" customHeight="1" x14ac:dyDescent="0.2">
      <c r="A340" s="100">
        <v>73</v>
      </c>
      <c r="B340" s="53" t="s">
        <v>266</v>
      </c>
      <c r="C340" s="65" t="s">
        <v>24</v>
      </c>
      <c r="D340" s="52">
        <v>1</v>
      </c>
      <c r="E340" s="52">
        <v>2011</v>
      </c>
      <c r="F340" s="54">
        <v>3500000</v>
      </c>
      <c r="G340" s="55">
        <v>0</v>
      </c>
      <c r="H340" s="49">
        <v>20000</v>
      </c>
      <c r="I340" s="50"/>
    </row>
    <row r="341" spans="1:9" ht="30" customHeight="1" x14ac:dyDescent="0.2">
      <c r="A341" s="100">
        <v>74</v>
      </c>
      <c r="B341" s="53" t="s">
        <v>221</v>
      </c>
      <c r="C341" s="65" t="s">
        <v>24</v>
      </c>
      <c r="D341" s="52">
        <v>1</v>
      </c>
      <c r="E341" s="52">
        <v>2005</v>
      </c>
      <c r="F341" s="54">
        <v>3700000</v>
      </c>
      <c r="G341" s="55">
        <v>0</v>
      </c>
      <c r="H341" s="49">
        <v>200000</v>
      </c>
      <c r="I341" s="50"/>
    </row>
    <row r="342" spans="1:9" ht="30" customHeight="1" x14ac:dyDescent="0.2">
      <c r="A342" s="100">
        <v>75</v>
      </c>
      <c r="B342" s="53" t="s">
        <v>221</v>
      </c>
      <c r="C342" s="65" t="s">
        <v>24</v>
      </c>
      <c r="D342" s="52">
        <v>1</v>
      </c>
      <c r="E342" s="52">
        <v>2008</v>
      </c>
      <c r="F342" s="54">
        <v>2800000</v>
      </c>
      <c r="G342" s="55">
        <v>0</v>
      </c>
      <c r="H342" s="49">
        <v>200000</v>
      </c>
      <c r="I342" s="50"/>
    </row>
    <row r="343" spans="1:9" ht="30" customHeight="1" x14ac:dyDescent="0.2">
      <c r="A343" s="100">
        <v>76</v>
      </c>
      <c r="B343" s="53" t="s">
        <v>221</v>
      </c>
      <c r="C343" s="65" t="s">
        <v>24</v>
      </c>
      <c r="D343" s="52">
        <v>1</v>
      </c>
      <c r="E343" s="52">
        <v>2005</v>
      </c>
      <c r="F343" s="54">
        <v>3700000</v>
      </c>
      <c r="G343" s="55">
        <v>0</v>
      </c>
      <c r="H343" s="49">
        <v>200000</v>
      </c>
      <c r="I343" s="50"/>
    </row>
    <row r="344" spans="1:9" ht="30" customHeight="1" x14ac:dyDescent="0.2">
      <c r="A344" s="100">
        <v>77</v>
      </c>
      <c r="B344" s="53" t="s">
        <v>221</v>
      </c>
      <c r="C344" s="65" t="s">
        <v>24</v>
      </c>
      <c r="D344" s="52">
        <v>1</v>
      </c>
      <c r="E344" s="52">
        <v>2006</v>
      </c>
      <c r="F344" s="54">
        <v>3700000</v>
      </c>
      <c r="G344" s="55">
        <v>0</v>
      </c>
      <c r="H344" s="49">
        <v>200000</v>
      </c>
      <c r="I344" s="50"/>
    </row>
    <row r="345" spans="1:9" ht="30" customHeight="1" x14ac:dyDescent="0.2">
      <c r="A345" s="100">
        <v>78</v>
      </c>
      <c r="B345" s="53" t="s">
        <v>221</v>
      </c>
      <c r="C345" s="65" t="s">
        <v>24</v>
      </c>
      <c r="D345" s="52">
        <v>1</v>
      </c>
      <c r="E345" s="52">
        <v>2014</v>
      </c>
      <c r="F345" s="54">
        <v>4500000</v>
      </c>
      <c r="G345" s="55">
        <v>0</v>
      </c>
      <c r="H345" s="49">
        <v>200000</v>
      </c>
      <c r="I345" s="50"/>
    </row>
    <row r="346" spans="1:9" ht="30" customHeight="1" x14ac:dyDescent="0.2">
      <c r="A346" s="100">
        <v>79</v>
      </c>
      <c r="B346" s="53" t="s">
        <v>218</v>
      </c>
      <c r="C346" s="65" t="s">
        <v>24</v>
      </c>
      <c r="D346" s="52">
        <v>1</v>
      </c>
      <c r="E346" s="52">
        <v>2008</v>
      </c>
      <c r="F346" s="54">
        <v>2800000</v>
      </c>
      <c r="G346" s="55">
        <v>0</v>
      </c>
      <c r="H346" s="49">
        <v>200000</v>
      </c>
      <c r="I346" s="50"/>
    </row>
    <row r="347" spans="1:9" ht="30" customHeight="1" x14ac:dyDescent="0.2">
      <c r="A347" s="100">
        <v>80</v>
      </c>
      <c r="B347" s="53" t="s">
        <v>218</v>
      </c>
      <c r="C347" s="65" t="s">
        <v>24</v>
      </c>
      <c r="D347" s="52">
        <v>1</v>
      </c>
      <c r="E347" s="52">
        <v>2008</v>
      </c>
      <c r="F347" s="54">
        <v>2800000</v>
      </c>
      <c r="G347" s="55">
        <v>0</v>
      </c>
      <c r="H347" s="49">
        <v>200000</v>
      </c>
      <c r="I347" s="50"/>
    </row>
    <row r="348" spans="1:9" ht="30" customHeight="1" x14ac:dyDescent="0.2">
      <c r="A348" s="100">
        <v>81</v>
      </c>
      <c r="B348" s="53" t="s">
        <v>218</v>
      </c>
      <c r="C348" s="65" t="s">
        <v>24</v>
      </c>
      <c r="D348" s="52">
        <v>1</v>
      </c>
      <c r="E348" s="52">
        <v>2006</v>
      </c>
      <c r="F348" s="54">
        <v>3800000</v>
      </c>
      <c r="G348" s="55">
        <v>0</v>
      </c>
      <c r="H348" s="49">
        <v>200000</v>
      </c>
      <c r="I348" s="50"/>
    </row>
    <row r="349" spans="1:9" ht="30" customHeight="1" x14ac:dyDescent="0.2">
      <c r="A349" s="100">
        <v>82</v>
      </c>
      <c r="B349" s="53" t="s">
        <v>218</v>
      </c>
      <c r="C349" s="65" t="s">
        <v>24</v>
      </c>
      <c r="D349" s="52">
        <v>1</v>
      </c>
      <c r="E349" s="52">
        <v>2010</v>
      </c>
      <c r="F349" s="54">
        <v>3300000</v>
      </c>
      <c r="G349" s="55">
        <v>0</v>
      </c>
      <c r="H349" s="49">
        <v>200000</v>
      </c>
      <c r="I349" s="50"/>
    </row>
    <row r="350" spans="1:9" ht="30" customHeight="1" x14ac:dyDescent="0.2">
      <c r="A350" s="100">
        <v>83</v>
      </c>
      <c r="B350" s="53" t="s">
        <v>267</v>
      </c>
      <c r="C350" s="65" t="s">
        <v>24</v>
      </c>
      <c r="D350" s="52">
        <v>1</v>
      </c>
      <c r="E350" s="52">
        <v>2015</v>
      </c>
      <c r="F350" s="54">
        <v>3000000</v>
      </c>
      <c r="G350" s="55">
        <v>0</v>
      </c>
      <c r="H350" s="49">
        <v>60000</v>
      </c>
      <c r="I350" s="50"/>
    </row>
    <row r="351" spans="1:9" ht="30" customHeight="1" x14ac:dyDescent="0.2">
      <c r="A351" s="100">
        <v>84</v>
      </c>
      <c r="B351" s="53" t="s">
        <v>268</v>
      </c>
      <c r="C351" s="65" t="s">
        <v>24</v>
      </c>
      <c r="D351" s="52">
        <v>1</v>
      </c>
      <c r="E351" s="52">
        <v>2014</v>
      </c>
      <c r="F351" s="54">
        <v>600000</v>
      </c>
      <c r="G351" s="55">
        <v>0</v>
      </c>
      <c r="H351" s="49">
        <v>1000</v>
      </c>
      <c r="I351" s="50"/>
    </row>
    <row r="352" spans="1:9" ht="30" customHeight="1" x14ac:dyDescent="0.2">
      <c r="A352" s="100">
        <v>85</v>
      </c>
      <c r="B352" s="53" t="s">
        <v>269</v>
      </c>
      <c r="C352" s="65" t="s">
        <v>24</v>
      </c>
      <c r="D352" s="52">
        <v>1</v>
      </c>
      <c r="E352" s="52">
        <v>2013</v>
      </c>
      <c r="F352" s="54">
        <v>2000000</v>
      </c>
      <c r="G352" s="55">
        <v>0</v>
      </c>
      <c r="H352" s="49">
        <v>12000</v>
      </c>
      <c r="I352" s="50"/>
    </row>
    <row r="353" spans="1:9" ht="30" customHeight="1" x14ac:dyDescent="0.2">
      <c r="A353" s="100">
        <v>86</v>
      </c>
      <c r="B353" s="53" t="s">
        <v>270</v>
      </c>
      <c r="C353" s="65" t="s">
        <v>24</v>
      </c>
      <c r="D353" s="52">
        <v>1</v>
      </c>
      <c r="E353" s="52">
        <v>2014</v>
      </c>
      <c r="F353" s="54">
        <v>2000000</v>
      </c>
      <c r="G353" s="55">
        <v>0</v>
      </c>
      <c r="H353" s="49">
        <v>100000</v>
      </c>
      <c r="I353" s="50"/>
    </row>
    <row r="354" spans="1:9" ht="30" customHeight="1" x14ac:dyDescent="0.2">
      <c r="A354" s="100">
        <v>87</v>
      </c>
      <c r="B354" s="53" t="s">
        <v>271</v>
      </c>
      <c r="C354" s="65" t="s">
        <v>24</v>
      </c>
      <c r="D354" s="52">
        <v>1</v>
      </c>
      <c r="E354" s="52">
        <v>2011</v>
      </c>
      <c r="F354" s="54">
        <v>4500000</v>
      </c>
      <c r="G354" s="55">
        <v>0</v>
      </c>
      <c r="H354" s="49">
        <v>20000</v>
      </c>
      <c r="I354" s="50"/>
    </row>
    <row r="355" spans="1:9" ht="30" customHeight="1" x14ac:dyDescent="0.2">
      <c r="A355" s="100">
        <v>88</v>
      </c>
      <c r="B355" s="53" t="s">
        <v>271</v>
      </c>
      <c r="C355" s="65" t="s">
        <v>24</v>
      </c>
      <c r="D355" s="52">
        <v>1</v>
      </c>
      <c r="E355" s="52">
        <v>2000</v>
      </c>
      <c r="F355" s="54">
        <v>4800000</v>
      </c>
      <c r="G355" s="55">
        <v>0</v>
      </c>
      <c r="H355" s="49">
        <v>20000</v>
      </c>
      <c r="I355" s="50"/>
    </row>
    <row r="356" spans="1:9" ht="30" customHeight="1" x14ac:dyDescent="0.2">
      <c r="A356" s="100">
        <v>89</v>
      </c>
      <c r="B356" s="53" t="s">
        <v>272</v>
      </c>
      <c r="C356" s="65" t="s">
        <v>24</v>
      </c>
      <c r="D356" s="52">
        <v>1</v>
      </c>
      <c r="E356" s="52">
        <v>2011</v>
      </c>
      <c r="F356" s="54">
        <v>4500000</v>
      </c>
      <c r="G356" s="55">
        <v>0</v>
      </c>
      <c r="H356" s="49">
        <v>20000</v>
      </c>
      <c r="I356" s="50"/>
    </row>
    <row r="357" spans="1:9" ht="30" customHeight="1" x14ac:dyDescent="0.2">
      <c r="A357" s="100">
        <v>90</v>
      </c>
      <c r="B357" s="53" t="s">
        <v>272</v>
      </c>
      <c r="C357" s="65" t="s">
        <v>24</v>
      </c>
      <c r="D357" s="52">
        <v>1</v>
      </c>
      <c r="E357" s="52">
        <v>2000</v>
      </c>
      <c r="F357" s="54">
        <v>4500000</v>
      </c>
      <c r="G357" s="55">
        <v>0</v>
      </c>
      <c r="H357" s="49">
        <v>20000</v>
      </c>
      <c r="I357" s="50"/>
    </row>
    <row r="358" spans="1:9" ht="30" customHeight="1" x14ac:dyDescent="0.2">
      <c r="A358" s="100">
        <v>91</v>
      </c>
      <c r="B358" s="53" t="s">
        <v>272</v>
      </c>
      <c r="C358" s="65" t="s">
        <v>24</v>
      </c>
      <c r="D358" s="52">
        <v>1</v>
      </c>
      <c r="E358" s="52">
        <v>2003</v>
      </c>
      <c r="F358" s="54">
        <v>4990000</v>
      </c>
      <c r="G358" s="55">
        <v>0</v>
      </c>
      <c r="H358" s="49">
        <v>20000</v>
      </c>
      <c r="I358" s="50"/>
    </row>
    <row r="359" spans="1:9" ht="30" customHeight="1" x14ac:dyDescent="0.2">
      <c r="A359" s="100">
        <v>92</v>
      </c>
      <c r="B359" s="53" t="s">
        <v>272</v>
      </c>
      <c r="C359" s="65" t="s">
        <v>24</v>
      </c>
      <c r="D359" s="52">
        <v>1</v>
      </c>
      <c r="E359" s="52">
        <v>2005</v>
      </c>
      <c r="F359" s="54">
        <v>3000000</v>
      </c>
      <c r="G359" s="55">
        <v>0</v>
      </c>
      <c r="H359" s="49">
        <v>20000</v>
      </c>
      <c r="I359" s="50"/>
    </row>
    <row r="360" spans="1:9" ht="30" customHeight="1" x14ac:dyDescent="0.2">
      <c r="A360" s="100">
        <v>93</v>
      </c>
      <c r="B360" s="53" t="s">
        <v>272</v>
      </c>
      <c r="C360" s="65" t="s">
        <v>24</v>
      </c>
      <c r="D360" s="52">
        <v>1</v>
      </c>
      <c r="E360" s="52">
        <v>2007</v>
      </c>
      <c r="F360" s="54">
        <v>4500000</v>
      </c>
      <c r="G360" s="55">
        <v>0</v>
      </c>
      <c r="H360" s="49">
        <v>20000</v>
      </c>
      <c r="I360" s="50"/>
    </row>
    <row r="361" spans="1:9" ht="30" customHeight="1" x14ac:dyDescent="0.2">
      <c r="A361" s="100">
        <v>94</v>
      </c>
      <c r="B361" s="53" t="s">
        <v>272</v>
      </c>
      <c r="C361" s="65" t="s">
        <v>24</v>
      </c>
      <c r="D361" s="52">
        <v>1</v>
      </c>
      <c r="E361" s="52">
        <v>2009</v>
      </c>
      <c r="F361" s="54">
        <v>4700000</v>
      </c>
      <c r="G361" s="55">
        <v>0</v>
      </c>
      <c r="H361" s="49">
        <v>20000</v>
      </c>
      <c r="I361" s="50"/>
    </row>
    <row r="362" spans="1:9" ht="30" customHeight="1" x14ac:dyDescent="0.2">
      <c r="A362" s="100">
        <v>95</v>
      </c>
      <c r="B362" s="53" t="s">
        <v>273</v>
      </c>
      <c r="C362" s="65" t="s">
        <v>24</v>
      </c>
      <c r="D362" s="52">
        <v>1</v>
      </c>
      <c r="E362" s="52">
        <v>2009</v>
      </c>
      <c r="F362" s="54">
        <v>3000000</v>
      </c>
      <c r="G362" s="55">
        <v>0</v>
      </c>
      <c r="H362" s="49">
        <v>3000</v>
      </c>
      <c r="I362" s="50"/>
    </row>
    <row r="363" spans="1:9" ht="32.1" customHeight="1" x14ac:dyDescent="0.2">
      <c r="A363" s="38" t="s">
        <v>274</v>
      </c>
      <c r="B363" s="243" t="s">
        <v>275</v>
      </c>
      <c r="C363" s="244"/>
      <c r="D363" s="40">
        <f>SUM(D364:D403)</f>
        <v>54</v>
      </c>
      <c r="E363" s="99"/>
      <c r="F363" s="123">
        <f>SUM(F364:F403)</f>
        <v>191525697</v>
      </c>
      <c r="G363" s="43">
        <v>0</v>
      </c>
      <c r="H363" s="123">
        <f>SUM(H364:H403)</f>
        <v>3547000</v>
      </c>
      <c r="I363" s="99"/>
    </row>
    <row r="364" spans="1:9" ht="30" customHeight="1" x14ac:dyDescent="0.2">
      <c r="A364" s="44">
        <v>1</v>
      </c>
      <c r="B364" s="60" t="s">
        <v>276</v>
      </c>
      <c r="C364" s="65" t="s">
        <v>24</v>
      </c>
      <c r="D364" s="78">
        <v>1</v>
      </c>
      <c r="E364" s="124" t="s">
        <v>277</v>
      </c>
      <c r="F364" s="125">
        <v>3993000</v>
      </c>
      <c r="G364" s="49">
        <v>0</v>
      </c>
      <c r="H364" s="49">
        <v>200000</v>
      </c>
      <c r="I364" s="50"/>
    </row>
    <row r="365" spans="1:9" ht="30" customHeight="1" x14ac:dyDescent="0.2">
      <c r="A365" s="44">
        <v>2</v>
      </c>
      <c r="B365" s="126" t="s">
        <v>278</v>
      </c>
      <c r="C365" s="65" t="s">
        <v>24</v>
      </c>
      <c r="D365" s="127">
        <v>1</v>
      </c>
      <c r="E365" s="128">
        <v>2017</v>
      </c>
      <c r="F365" s="129">
        <v>9966000</v>
      </c>
      <c r="G365" s="80">
        <v>0</v>
      </c>
      <c r="H365" s="49">
        <v>30000</v>
      </c>
      <c r="I365" s="50"/>
    </row>
    <row r="366" spans="1:9" ht="30" customHeight="1" x14ac:dyDescent="0.2">
      <c r="A366" s="44">
        <v>3</v>
      </c>
      <c r="B366" s="126" t="s">
        <v>154</v>
      </c>
      <c r="C366" s="65" t="s">
        <v>24</v>
      </c>
      <c r="D366" s="130">
        <v>1</v>
      </c>
      <c r="E366" s="119">
        <v>2012</v>
      </c>
      <c r="F366" s="120">
        <v>9600000</v>
      </c>
      <c r="G366" s="80">
        <v>0</v>
      </c>
      <c r="H366" s="49">
        <v>30000</v>
      </c>
      <c r="I366" s="50"/>
    </row>
    <row r="367" spans="1:9" ht="30" customHeight="1" x14ac:dyDescent="0.2">
      <c r="A367" s="44">
        <v>4</v>
      </c>
      <c r="B367" s="117" t="s">
        <v>279</v>
      </c>
      <c r="C367" s="65" t="s">
        <v>24</v>
      </c>
      <c r="D367" s="131">
        <v>1</v>
      </c>
      <c r="E367" s="119">
        <v>2014</v>
      </c>
      <c r="F367" s="129">
        <v>3000000</v>
      </c>
      <c r="G367" s="132">
        <v>0</v>
      </c>
      <c r="H367" s="49">
        <v>3000</v>
      </c>
      <c r="I367" s="50"/>
    </row>
    <row r="368" spans="1:9" ht="30" customHeight="1" x14ac:dyDescent="0.2">
      <c r="A368" s="44">
        <v>5</v>
      </c>
      <c r="B368" s="133" t="s">
        <v>280</v>
      </c>
      <c r="C368" s="65" t="s">
        <v>24</v>
      </c>
      <c r="D368" s="134">
        <v>1</v>
      </c>
      <c r="E368" s="119">
        <v>2019</v>
      </c>
      <c r="F368" s="120">
        <v>2997500</v>
      </c>
      <c r="G368" s="80">
        <v>0</v>
      </c>
      <c r="H368" s="49">
        <v>200000</v>
      </c>
      <c r="I368" s="50"/>
    </row>
    <row r="369" spans="1:9" ht="30" customHeight="1" x14ac:dyDescent="0.2">
      <c r="A369" s="44">
        <v>6</v>
      </c>
      <c r="B369" s="122" t="s">
        <v>218</v>
      </c>
      <c r="C369" s="65" t="s">
        <v>24</v>
      </c>
      <c r="D369" s="118">
        <v>1</v>
      </c>
      <c r="E369" s="119">
        <v>2012</v>
      </c>
      <c r="F369" s="120">
        <v>3500000</v>
      </c>
      <c r="G369" s="132">
        <v>0</v>
      </c>
      <c r="H369" s="49">
        <v>200000</v>
      </c>
      <c r="I369" s="50"/>
    </row>
    <row r="370" spans="1:9" ht="30" customHeight="1" x14ac:dyDescent="0.2">
      <c r="A370" s="44">
        <v>7</v>
      </c>
      <c r="B370" s="122" t="s">
        <v>218</v>
      </c>
      <c r="C370" s="65" t="s">
        <v>24</v>
      </c>
      <c r="D370" s="118">
        <v>1</v>
      </c>
      <c r="E370" s="119">
        <v>2008</v>
      </c>
      <c r="F370" s="120">
        <v>3500000</v>
      </c>
      <c r="G370" s="132">
        <v>0</v>
      </c>
      <c r="H370" s="49">
        <v>200000</v>
      </c>
      <c r="I370" s="50"/>
    </row>
    <row r="371" spans="1:9" ht="30" customHeight="1" x14ac:dyDescent="0.2">
      <c r="A371" s="44">
        <v>8</v>
      </c>
      <c r="B371" s="122" t="s">
        <v>186</v>
      </c>
      <c r="C371" s="65" t="s">
        <v>24</v>
      </c>
      <c r="D371" s="118">
        <v>1</v>
      </c>
      <c r="E371" s="119">
        <v>2002</v>
      </c>
      <c r="F371" s="120">
        <v>5000000</v>
      </c>
      <c r="G371" s="132">
        <v>0</v>
      </c>
      <c r="H371" s="49">
        <v>200000</v>
      </c>
      <c r="I371" s="50"/>
    </row>
    <row r="372" spans="1:9" ht="30" customHeight="1" x14ac:dyDescent="0.2">
      <c r="A372" s="44">
        <v>9</v>
      </c>
      <c r="B372" s="135" t="s">
        <v>281</v>
      </c>
      <c r="C372" s="65" t="s">
        <v>24</v>
      </c>
      <c r="D372" s="66">
        <v>1</v>
      </c>
      <c r="E372" s="136">
        <v>2005</v>
      </c>
      <c r="F372" s="95">
        <v>7070000</v>
      </c>
      <c r="G372" s="49">
        <v>0</v>
      </c>
      <c r="H372" s="49">
        <v>30000</v>
      </c>
      <c r="I372" s="50"/>
    </row>
    <row r="373" spans="1:9" ht="30" customHeight="1" x14ac:dyDescent="0.2">
      <c r="A373" s="44">
        <v>10</v>
      </c>
      <c r="B373" s="135" t="s">
        <v>282</v>
      </c>
      <c r="C373" s="65" t="s">
        <v>24</v>
      </c>
      <c r="D373" s="66">
        <v>1</v>
      </c>
      <c r="E373" s="136" t="s">
        <v>283</v>
      </c>
      <c r="F373" s="137">
        <v>7220000</v>
      </c>
      <c r="G373" s="49">
        <v>0</v>
      </c>
      <c r="H373" s="49">
        <v>30000</v>
      </c>
      <c r="I373" s="50"/>
    </row>
    <row r="374" spans="1:9" ht="30" customHeight="1" x14ac:dyDescent="0.2">
      <c r="A374" s="44">
        <v>11</v>
      </c>
      <c r="B374" s="135" t="s">
        <v>284</v>
      </c>
      <c r="C374" s="65" t="s">
        <v>24</v>
      </c>
      <c r="D374" s="66">
        <v>1</v>
      </c>
      <c r="E374" s="136">
        <v>2009</v>
      </c>
      <c r="F374" s="137">
        <v>7086000</v>
      </c>
      <c r="G374" s="49">
        <v>0</v>
      </c>
      <c r="H374" s="49">
        <v>30000</v>
      </c>
      <c r="I374" s="50"/>
    </row>
    <row r="375" spans="1:9" ht="30" customHeight="1" x14ac:dyDescent="0.2">
      <c r="A375" s="44">
        <v>12</v>
      </c>
      <c r="B375" s="135" t="s">
        <v>285</v>
      </c>
      <c r="C375" s="65" t="s">
        <v>24</v>
      </c>
      <c r="D375" s="66">
        <v>1</v>
      </c>
      <c r="E375" s="136">
        <v>2010</v>
      </c>
      <c r="F375" s="137">
        <v>6890000</v>
      </c>
      <c r="G375" s="49">
        <v>0</v>
      </c>
      <c r="H375" s="49">
        <v>30000</v>
      </c>
      <c r="I375" s="50"/>
    </row>
    <row r="376" spans="1:9" ht="45" x14ac:dyDescent="0.2">
      <c r="A376" s="44">
        <v>13</v>
      </c>
      <c r="B376" s="135" t="s">
        <v>286</v>
      </c>
      <c r="C376" s="65" t="s">
        <v>24</v>
      </c>
      <c r="D376" s="66">
        <v>1</v>
      </c>
      <c r="E376" s="136">
        <v>2013</v>
      </c>
      <c r="F376" s="137">
        <v>6810100</v>
      </c>
      <c r="G376" s="49">
        <v>0</v>
      </c>
      <c r="H376" s="49">
        <v>30000</v>
      </c>
      <c r="I376" s="50"/>
    </row>
    <row r="377" spans="1:9" ht="45" x14ac:dyDescent="0.2">
      <c r="A377" s="44">
        <v>14</v>
      </c>
      <c r="B377" s="135" t="s">
        <v>286</v>
      </c>
      <c r="C377" s="65" t="s">
        <v>24</v>
      </c>
      <c r="D377" s="66">
        <v>1</v>
      </c>
      <c r="E377" s="136" t="s">
        <v>29</v>
      </c>
      <c r="F377" s="137">
        <v>6810100</v>
      </c>
      <c r="G377" s="49">
        <v>0</v>
      </c>
      <c r="H377" s="49">
        <v>30000</v>
      </c>
      <c r="I377" s="50"/>
    </row>
    <row r="378" spans="1:9" ht="30" customHeight="1" x14ac:dyDescent="0.2">
      <c r="A378" s="44">
        <v>15</v>
      </c>
      <c r="B378" s="135" t="s">
        <v>287</v>
      </c>
      <c r="C378" s="65" t="s">
        <v>24</v>
      </c>
      <c r="D378" s="66">
        <v>1</v>
      </c>
      <c r="E378" s="136" t="s">
        <v>31</v>
      </c>
      <c r="F378" s="137">
        <v>4989600</v>
      </c>
      <c r="G378" s="49">
        <v>0</v>
      </c>
      <c r="H378" s="49">
        <v>200000</v>
      </c>
      <c r="I378" s="50"/>
    </row>
    <row r="379" spans="1:9" ht="30" customHeight="1" x14ac:dyDescent="0.2">
      <c r="A379" s="44">
        <v>16</v>
      </c>
      <c r="B379" s="135" t="s">
        <v>288</v>
      </c>
      <c r="C379" s="65" t="s">
        <v>24</v>
      </c>
      <c r="D379" s="66">
        <v>1</v>
      </c>
      <c r="E379" s="136">
        <v>2014</v>
      </c>
      <c r="F379" s="137">
        <v>4300000</v>
      </c>
      <c r="G379" s="49">
        <v>0</v>
      </c>
      <c r="H379" s="49">
        <v>100000</v>
      </c>
      <c r="I379" s="50"/>
    </row>
    <row r="380" spans="1:9" ht="30" customHeight="1" x14ac:dyDescent="0.2">
      <c r="A380" s="44">
        <v>17</v>
      </c>
      <c r="B380" s="135" t="s">
        <v>289</v>
      </c>
      <c r="C380" s="65" t="s">
        <v>24</v>
      </c>
      <c r="D380" s="66">
        <v>1</v>
      </c>
      <c r="E380" s="136">
        <v>2003</v>
      </c>
      <c r="F380" s="137">
        <v>4700000</v>
      </c>
      <c r="G380" s="49">
        <v>0</v>
      </c>
      <c r="H380" s="49">
        <v>100000</v>
      </c>
      <c r="I380" s="50"/>
    </row>
    <row r="381" spans="1:9" ht="30" customHeight="1" x14ac:dyDescent="0.2">
      <c r="A381" s="44">
        <v>18</v>
      </c>
      <c r="B381" s="135" t="s">
        <v>290</v>
      </c>
      <c r="C381" s="65" t="s">
        <v>24</v>
      </c>
      <c r="D381" s="66">
        <v>1</v>
      </c>
      <c r="E381" s="136">
        <v>2005</v>
      </c>
      <c r="F381" s="137">
        <v>5200000</v>
      </c>
      <c r="G381" s="49">
        <v>0</v>
      </c>
      <c r="H381" s="49">
        <v>384000</v>
      </c>
      <c r="I381" s="50"/>
    </row>
    <row r="382" spans="1:9" ht="30" customHeight="1" x14ac:dyDescent="0.2">
      <c r="A382" s="44">
        <v>19</v>
      </c>
      <c r="B382" s="135" t="s">
        <v>291</v>
      </c>
      <c r="C382" s="65" t="s">
        <v>24</v>
      </c>
      <c r="D382" s="66">
        <v>1</v>
      </c>
      <c r="E382" s="136">
        <v>2008</v>
      </c>
      <c r="F382" s="137">
        <v>1100000</v>
      </c>
      <c r="G382" s="49">
        <v>0</v>
      </c>
      <c r="H382" s="49">
        <v>20000</v>
      </c>
      <c r="I382" s="50"/>
    </row>
    <row r="383" spans="1:9" ht="30" customHeight="1" x14ac:dyDescent="0.2">
      <c r="A383" s="44">
        <v>20</v>
      </c>
      <c r="B383" s="138" t="s">
        <v>292</v>
      </c>
      <c r="C383" s="65" t="s">
        <v>24</v>
      </c>
      <c r="D383" s="66">
        <v>1</v>
      </c>
      <c r="E383" s="136">
        <v>2009</v>
      </c>
      <c r="F383" s="137">
        <v>5193970</v>
      </c>
      <c r="G383" s="49">
        <v>0</v>
      </c>
      <c r="H383" s="49">
        <v>200000</v>
      </c>
      <c r="I383" s="50"/>
    </row>
    <row r="384" spans="1:9" ht="30" customHeight="1" x14ac:dyDescent="0.2">
      <c r="A384" s="44">
        <v>21</v>
      </c>
      <c r="B384" s="138" t="s">
        <v>292</v>
      </c>
      <c r="C384" s="65" t="s">
        <v>24</v>
      </c>
      <c r="D384" s="66">
        <v>1</v>
      </c>
      <c r="E384" s="136">
        <v>2009</v>
      </c>
      <c r="F384" s="137">
        <v>5193970</v>
      </c>
      <c r="G384" s="49">
        <v>0</v>
      </c>
      <c r="H384" s="49">
        <v>200000</v>
      </c>
      <c r="I384" s="50"/>
    </row>
    <row r="385" spans="1:9" ht="30" customHeight="1" x14ac:dyDescent="0.2">
      <c r="A385" s="44">
        <v>22</v>
      </c>
      <c r="B385" s="109" t="s">
        <v>257</v>
      </c>
      <c r="C385" s="65" t="s">
        <v>24</v>
      </c>
      <c r="D385" s="73">
        <v>15</v>
      </c>
      <c r="E385" s="136">
        <v>2018</v>
      </c>
      <c r="F385" s="137">
        <v>4500000</v>
      </c>
      <c r="G385" s="49">
        <v>0</v>
      </c>
      <c r="H385" s="49">
        <v>150000</v>
      </c>
      <c r="I385" s="81"/>
    </row>
    <row r="386" spans="1:9" ht="30" customHeight="1" x14ac:dyDescent="0.2">
      <c r="A386" s="44">
        <v>23</v>
      </c>
      <c r="B386" s="109" t="s">
        <v>293</v>
      </c>
      <c r="C386" s="65" t="s">
        <v>24</v>
      </c>
      <c r="D386" s="73">
        <v>1</v>
      </c>
      <c r="E386" s="136">
        <v>2019</v>
      </c>
      <c r="F386" s="137">
        <v>3500000</v>
      </c>
      <c r="G386" s="49">
        <v>0</v>
      </c>
      <c r="H386" s="49">
        <v>200000</v>
      </c>
      <c r="I386" s="81"/>
    </row>
    <row r="387" spans="1:9" ht="30" customHeight="1" x14ac:dyDescent="0.2">
      <c r="A387" s="44">
        <v>24</v>
      </c>
      <c r="B387" s="109" t="s">
        <v>294</v>
      </c>
      <c r="C387" s="65" t="s">
        <v>24</v>
      </c>
      <c r="D387" s="73">
        <v>1</v>
      </c>
      <c r="E387" s="136">
        <v>2010</v>
      </c>
      <c r="F387" s="137">
        <v>9950000</v>
      </c>
      <c r="G387" s="49">
        <v>0</v>
      </c>
      <c r="H387" s="49">
        <v>30000</v>
      </c>
      <c r="I387" s="81"/>
    </row>
    <row r="388" spans="1:9" ht="30" customHeight="1" x14ac:dyDescent="0.2">
      <c r="A388" s="44">
        <v>25</v>
      </c>
      <c r="B388" s="109" t="s">
        <v>295</v>
      </c>
      <c r="C388" s="65" t="s">
        <v>24</v>
      </c>
      <c r="D388" s="73">
        <v>1</v>
      </c>
      <c r="E388" s="136">
        <v>2005</v>
      </c>
      <c r="F388" s="137">
        <v>660000</v>
      </c>
      <c r="G388" s="49">
        <v>0</v>
      </c>
      <c r="H388" s="49">
        <v>20000</v>
      </c>
      <c r="I388" s="81"/>
    </row>
    <row r="389" spans="1:9" ht="30" customHeight="1" x14ac:dyDescent="0.2">
      <c r="A389" s="44">
        <v>26</v>
      </c>
      <c r="B389" s="109" t="s">
        <v>295</v>
      </c>
      <c r="C389" s="65" t="s">
        <v>24</v>
      </c>
      <c r="D389" s="73">
        <v>1</v>
      </c>
      <c r="E389" s="136">
        <v>2018</v>
      </c>
      <c r="F389" s="137">
        <v>5000000</v>
      </c>
      <c r="G389" s="49">
        <v>0</v>
      </c>
      <c r="H389" s="49">
        <v>20000</v>
      </c>
      <c r="I389" s="81"/>
    </row>
    <row r="390" spans="1:9" ht="30" customHeight="1" x14ac:dyDescent="0.2">
      <c r="A390" s="44">
        <v>27</v>
      </c>
      <c r="B390" s="109" t="s">
        <v>56</v>
      </c>
      <c r="C390" s="65" t="s">
        <v>24</v>
      </c>
      <c r="D390" s="73">
        <v>1</v>
      </c>
      <c r="E390" s="136">
        <v>2014</v>
      </c>
      <c r="F390" s="137">
        <v>8650000</v>
      </c>
      <c r="G390" s="49">
        <v>0</v>
      </c>
      <c r="H390" s="49">
        <v>30000</v>
      </c>
      <c r="I390" s="50"/>
    </row>
    <row r="391" spans="1:9" ht="30" customHeight="1" x14ac:dyDescent="0.2">
      <c r="A391" s="44">
        <v>28</v>
      </c>
      <c r="B391" s="109" t="s">
        <v>56</v>
      </c>
      <c r="C391" s="65" t="s">
        <v>24</v>
      </c>
      <c r="D391" s="73">
        <v>1</v>
      </c>
      <c r="E391" s="136">
        <v>2012</v>
      </c>
      <c r="F391" s="137">
        <v>8850000</v>
      </c>
      <c r="G391" s="49">
        <v>0</v>
      </c>
      <c r="H391" s="49">
        <v>30000</v>
      </c>
      <c r="I391" s="50"/>
    </row>
    <row r="392" spans="1:9" ht="30" customHeight="1" x14ac:dyDescent="0.2">
      <c r="A392" s="44">
        <v>29</v>
      </c>
      <c r="B392" s="109" t="s">
        <v>56</v>
      </c>
      <c r="C392" s="65" t="s">
        <v>24</v>
      </c>
      <c r="D392" s="73">
        <v>1</v>
      </c>
      <c r="E392" s="136">
        <v>2012</v>
      </c>
      <c r="F392" s="137">
        <v>8850000</v>
      </c>
      <c r="G392" s="49">
        <v>0</v>
      </c>
      <c r="H392" s="49">
        <v>30000</v>
      </c>
      <c r="I392" s="50"/>
    </row>
    <row r="393" spans="1:9" ht="30" customHeight="1" x14ac:dyDescent="0.2">
      <c r="A393" s="44">
        <v>30</v>
      </c>
      <c r="B393" s="109" t="s">
        <v>56</v>
      </c>
      <c r="C393" s="65" t="s">
        <v>24</v>
      </c>
      <c r="D393" s="73">
        <v>1</v>
      </c>
      <c r="E393" s="136">
        <v>2012</v>
      </c>
      <c r="F393" s="137">
        <v>8045455</v>
      </c>
      <c r="G393" s="49">
        <v>0</v>
      </c>
      <c r="H393" s="49">
        <v>30000</v>
      </c>
      <c r="I393" s="50"/>
    </row>
    <row r="394" spans="1:9" ht="30" customHeight="1" x14ac:dyDescent="0.2">
      <c r="A394" s="44">
        <v>31</v>
      </c>
      <c r="B394" s="109" t="s">
        <v>296</v>
      </c>
      <c r="C394" s="65" t="s">
        <v>24</v>
      </c>
      <c r="D394" s="73">
        <v>1</v>
      </c>
      <c r="E394" s="136" t="s">
        <v>31</v>
      </c>
      <c r="F394" s="137">
        <v>2900000</v>
      </c>
      <c r="G394" s="49">
        <v>0</v>
      </c>
      <c r="H394" s="49">
        <v>200000</v>
      </c>
      <c r="I394" s="50"/>
    </row>
    <row r="395" spans="1:9" ht="30" customHeight="1" x14ac:dyDescent="0.2">
      <c r="A395" s="44">
        <v>32</v>
      </c>
      <c r="B395" s="109" t="s">
        <v>297</v>
      </c>
      <c r="C395" s="65" t="s">
        <v>24</v>
      </c>
      <c r="D395" s="73">
        <v>1</v>
      </c>
      <c r="E395" s="136" t="s">
        <v>283</v>
      </c>
      <c r="F395" s="137">
        <v>4010000</v>
      </c>
      <c r="G395" s="49">
        <v>0</v>
      </c>
      <c r="H395" s="49">
        <v>200000</v>
      </c>
      <c r="I395" s="50"/>
    </row>
    <row r="396" spans="1:9" ht="30" customHeight="1" x14ac:dyDescent="0.2">
      <c r="A396" s="44">
        <v>33</v>
      </c>
      <c r="B396" s="109" t="s">
        <v>238</v>
      </c>
      <c r="C396" s="65" t="s">
        <v>24</v>
      </c>
      <c r="D396" s="73">
        <v>1</v>
      </c>
      <c r="E396" s="136" t="s">
        <v>31</v>
      </c>
      <c r="F396" s="137">
        <v>1500000</v>
      </c>
      <c r="G396" s="49">
        <v>0</v>
      </c>
      <c r="H396" s="49">
        <v>20000</v>
      </c>
      <c r="I396" s="50"/>
    </row>
    <row r="397" spans="1:9" ht="30" customHeight="1" x14ac:dyDescent="0.2">
      <c r="A397" s="44">
        <v>34</v>
      </c>
      <c r="B397" s="109" t="s">
        <v>238</v>
      </c>
      <c r="C397" s="65" t="s">
        <v>24</v>
      </c>
      <c r="D397" s="73">
        <v>1</v>
      </c>
      <c r="E397" s="136" t="s">
        <v>283</v>
      </c>
      <c r="F397" s="137">
        <v>1663334</v>
      </c>
      <c r="G397" s="49">
        <v>0</v>
      </c>
      <c r="H397" s="49">
        <v>20000</v>
      </c>
      <c r="I397" s="50"/>
    </row>
    <row r="398" spans="1:9" ht="30" customHeight="1" x14ac:dyDescent="0.2">
      <c r="A398" s="44">
        <v>35</v>
      </c>
      <c r="B398" s="109" t="s">
        <v>238</v>
      </c>
      <c r="C398" s="65" t="s">
        <v>24</v>
      </c>
      <c r="D398" s="73">
        <v>1</v>
      </c>
      <c r="E398" s="136" t="s">
        <v>283</v>
      </c>
      <c r="F398" s="137">
        <v>1663334</v>
      </c>
      <c r="G398" s="49">
        <v>0</v>
      </c>
      <c r="H398" s="49">
        <v>20000</v>
      </c>
      <c r="I398" s="50"/>
    </row>
    <row r="399" spans="1:9" ht="30" customHeight="1" x14ac:dyDescent="0.2">
      <c r="A399" s="44">
        <v>36</v>
      </c>
      <c r="B399" s="109" t="s">
        <v>238</v>
      </c>
      <c r="C399" s="65" t="s">
        <v>24</v>
      </c>
      <c r="D399" s="73">
        <v>1</v>
      </c>
      <c r="E399" s="136" t="s">
        <v>283</v>
      </c>
      <c r="F399" s="137">
        <v>1663334</v>
      </c>
      <c r="G399" s="49">
        <v>0</v>
      </c>
      <c r="H399" s="49">
        <v>20000</v>
      </c>
      <c r="I399" s="50"/>
    </row>
    <row r="400" spans="1:9" ht="30" customHeight="1" x14ac:dyDescent="0.2">
      <c r="A400" s="44">
        <v>37</v>
      </c>
      <c r="B400" s="109" t="s">
        <v>238</v>
      </c>
      <c r="C400" s="65" t="s">
        <v>24</v>
      </c>
      <c r="D400" s="73">
        <v>1</v>
      </c>
      <c r="E400" s="136" t="s">
        <v>298</v>
      </c>
      <c r="F400" s="137">
        <v>1500000</v>
      </c>
      <c r="G400" s="49">
        <v>0</v>
      </c>
      <c r="H400" s="49">
        <v>20000</v>
      </c>
      <c r="I400" s="50"/>
    </row>
    <row r="401" spans="1:9" ht="30" customHeight="1" x14ac:dyDescent="0.2">
      <c r="A401" s="44">
        <v>38</v>
      </c>
      <c r="B401" s="109" t="s">
        <v>238</v>
      </c>
      <c r="C401" s="65" t="s">
        <v>24</v>
      </c>
      <c r="D401" s="73">
        <v>1</v>
      </c>
      <c r="E401" s="136" t="s">
        <v>298</v>
      </c>
      <c r="F401" s="137">
        <v>1500000</v>
      </c>
      <c r="G401" s="49">
        <v>0</v>
      </c>
      <c r="H401" s="49">
        <v>20000</v>
      </c>
      <c r="I401" s="50"/>
    </row>
    <row r="402" spans="1:9" ht="30" customHeight="1" x14ac:dyDescent="0.2">
      <c r="A402" s="44">
        <v>39</v>
      </c>
      <c r="B402" s="109" t="s">
        <v>238</v>
      </c>
      <c r="C402" s="65" t="s">
        <v>24</v>
      </c>
      <c r="D402" s="73">
        <v>1</v>
      </c>
      <c r="E402" s="136" t="s">
        <v>298</v>
      </c>
      <c r="F402" s="137">
        <v>1500000</v>
      </c>
      <c r="G402" s="49">
        <v>0</v>
      </c>
      <c r="H402" s="49">
        <v>20000</v>
      </c>
      <c r="I402" s="50"/>
    </row>
    <row r="403" spans="1:9" ht="30" customHeight="1" x14ac:dyDescent="0.2">
      <c r="A403" s="44">
        <v>40</v>
      </c>
      <c r="B403" s="109" t="s">
        <v>238</v>
      </c>
      <c r="C403" s="65" t="s">
        <v>24</v>
      </c>
      <c r="D403" s="73">
        <v>1</v>
      </c>
      <c r="E403" s="136" t="s">
        <v>298</v>
      </c>
      <c r="F403" s="137">
        <v>1500000</v>
      </c>
      <c r="G403" s="49">
        <v>0</v>
      </c>
      <c r="H403" s="49">
        <v>20000</v>
      </c>
      <c r="I403" s="50"/>
    </row>
    <row r="404" spans="1:9" ht="32.1" customHeight="1" x14ac:dyDescent="0.2">
      <c r="A404" s="38" t="s">
        <v>299</v>
      </c>
      <c r="B404" s="239" t="s">
        <v>300</v>
      </c>
      <c r="C404" s="240"/>
      <c r="D404" s="40">
        <f>SUM(D405:D424)</f>
        <v>21</v>
      </c>
      <c r="E404" s="99"/>
      <c r="F404" s="42">
        <f>SUM(F405:F424)</f>
        <v>106976000</v>
      </c>
      <c r="G404" s="43">
        <v>0</v>
      </c>
      <c r="H404" s="42">
        <f>SUM(H405:H424)</f>
        <v>5150000</v>
      </c>
      <c r="I404" s="99"/>
    </row>
    <row r="405" spans="1:9" ht="30" customHeight="1" x14ac:dyDescent="0.2">
      <c r="A405" s="44">
        <v>1</v>
      </c>
      <c r="B405" s="60" t="s">
        <v>301</v>
      </c>
      <c r="C405" s="139" t="s">
        <v>24</v>
      </c>
      <c r="D405" s="70">
        <v>2</v>
      </c>
      <c r="E405" s="140">
        <v>2007</v>
      </c>
      <c r="F405" s="62">
        <v>10000000</v>
      </c>
      <c r="G405" s="141">
        <v>0</v>
      </c>
      <c r="H405" s="49">
        <v>400000</v>
      </c>
      <c r="I405" s="50"/>
    </row>
    <row r="406" spans="1:9" ht="30" customHeight="1" x14ac:dyDescent="0.2">
      <c r="A406" s="44">
        <v>2</v>
      </c>
      <c r="B406" s="142" t="s">
        <v>302</v>
      </c>
      <c r="C406" s="143" t="s">
        <v>24</v>
      </c>
      <c r="D406" s="144">
        <v>1</v>
      </c>
      <c r="E406" s="124">
        <v>2012</v>
      </c>
      <c r="F406" s="95">
        <v>8882500</v>
      </c>
      <c r="G406" s="141">
        <v>0</v>
      </c>
      <c r="H406" s="49">
        <v>30000</v>
      </c>
      <c r="I406" s="50"/>
    </row>
    <row r="407" spans="1:9" ht="30" customHeight="1" x14ac:dyDescent="0.2">
      <c r="A407" s="44">
        <v>3</v>
      </c>
      <c r="B407" s="109" t="s">
        <v>303</v>
      </c>
      <c r="C407" s="44" t="s">
        <v>24</v>
      </c>
      <c r="D407" s="44">
        <v>1</v>
      </c>
      <c r="E407" s="44">
        <v>2019</v>
      </c>
      <c r="F407" s="62">
        <v>3500000</v>
      </c>
      <c r="G407" s="80">
        <v>0</v>
      </c>
      <c r="H407" s="49">
        <v>200000</v>
      </c>
      <c r="I407" s="81"/>
    </row>
    <row r="408" spans="1:9" ht="30" customHeight="1" x14ac:dyDescent="0.2">
      <c r="A408" s="44">
        <v>4</v>
      </c>
      <c r="B408" s="60" t="s">
        <v>304</v>
      </c>
      <c r="C408" s="44" t="s">
        <v>24</v>
      </c>
      <c r="D408" s="44">
        <v>1</v>
      </c>
      <c r="E408" s="140">
        <v>2009</v>
      </c>
      <c r="F408" s="62">
        <v>7380000</v>
      </c>
      <c r="G408" s="80">
        <v>0</v>
      </c>
      <c r="H408" s="49">
        <v>200000</v>
      </c>
      <c r="I408" s="50"/>
    </row>
    <row r="409" spans="1:9" ht="30" customHeight="1" x14ac:dyDescent="0.2">
      <c r="A409" s="44">
        <v>5</v>
      </c>
      <c r="B409" s="60" t="s">
        <v>305</v>
      </c>
      <c r="C409" s="44" t="s">
        <v>24</v>
      </c>
      <c r="D409" s="44">
        <v>1</v>
      </c>
      <c r="E409" s="140">
        <v>2009</v>
      </c>
      <c r="F409" s="62">
        <v>3200000</v>
      </c>
      <c r="G409" s="80">
        <v>0</v>
      </c>
      <c r="H409" s="49">
        <v>100000</v>
      </c>
      <c r="I409" s="50"/>
    </row>
    <row r="410" spans="1:9" ht="30" customHeight="1" x14ac:dyDescent="0.2">
      <c r="A410" s="44">
        <v>6</v>
      </c>
      <c r="B410" s="60" t="s">
        <v>306</v>
      </c>
      <c r="C410" s="44" t="s">
        <v>24</v>
      </c>
      <c r="D410" s="44">
        <v>1</v>
      </c>
      <c r="E410" s="140">
        <v>2002</v>
      </c>
      <c r="F410" s="62">
        <v>4700000</v>
      </c>
      <c r="G410" s="80">
        <v>0</v>
      </c>
      <c r="H410" s="49">
        <v>700000</v>
      </c>
      <c r="I410" s="50"/>
    </row>
    <row r="411" spans="1:9" ht="30" customHeight="1" x14ac:dyDescent="0.2">
      <c r="A411" s="44">
        <v>7</v>
      </c>
      <c r="B411" s="60" t="s">
        <v>307</v>
      </c>
      <c r="C411" s="44" t="s">
        <v>24</v>
      </c>
      <c r="D411" s="44">
        <v>1</v>
      </c>
      <c r="E411" s="140">
        <v>2004</v>
      </c>
      <c r="F411" s="62">
        <v>6800000</v>
      </c>
      <c r="G411" s="80">
        <v>0</v>
      </c>
      <c r="H411" s="49">
        <v>700000</v>
      </c>
      <c r="I411" s="50"/>
    </row>
    <row r="412" spans="1:9" ht="30" customHeight="1" x14ac:dyDescent="0.2">
      <c r="A412" s="44">
        <v>8</v>
      </c>
      <c r="B412" s="60" t="s">
        <v>308</v>
      </c>
      <c r="C412" s="44" t="s">
        <v>24</v>
      </c>
      <c r="D412" s="44">
        <v>1</v>
      </c>
      <c r="E412" s="140">
        <v>2005</v>
      </c>
      <c r="F412" s="62">
        <v>4950000</v>
      </c>
      <c r="G412" s="80">
        <v>0</v>
      </c>
      <c r="H412" s="49">
        <v>700000</v>
      </c>
      <c r="I412" s="50"/>
    </row>
    <row r="413" spans="1:9" ht="30" customHeight="1" x14ac:dyDescent="0.2">
      <c r="A413" s="44">
        <v>9</v>
      </c>
      <c r="B413" s="60" t="s">
        <v>309</v>
      </c>
      <c r="C413" s="44" t="s">
        <v>24</v>
      </c>
      <c r="D413" s="44">
        <v>1</v>
      </c>
      <c r="E413" s="140">
        <v>2013</v>
      </c>
      <c r="F413" s="62">
        <v>9570000</v>
      </c>
      <c r="G413" s="80">
        <v>0</v>
      </c>
      <c r="H413" s="49">
        <v>700000</v>
      </c>
      <c r="I413" s="50"/>
    </row>
    <row r="414" spans="1:9" ht="30" customHeight="1" x14ac:dyDescent="0.2">
      <c r="A414" s="44">
        <v>10</v>
      </c>
      <c r="B414" s="60" t="s">
        <v>301</v>
      </c>
      <c r="C414" s="44" t="s">
        <v>24</v>
      </c>
      <c r="D414" s="44">
        <v>1</v>
      </c>
      <c r="E414" s="140">
        <v>2005</v>
      </c>
      <c r="F414" s="62">
        <v>7800000</v>
      </c>
      <c r="G414" s="80">
        <v>0</v>
      </c>
      <c r="H414" s="49">
        <v>200000</v>
      </c>
      <c r="I414" s="50"/>
    </row>
    <row r="415" spans="1:9" ht="30" customHeight="1" x14ac:dyDescent="0.2">
      <c r="A415" s="44">
        <v>11</v>
      </c>
      <c r="B415" s="60" t="s">
        <v>301</v>
      </c>
      <c r="C415" s="44" t="s">
        <v>24</v>
      </c>
      <c r="D415" s="44">
        <v>1</v>
      </c>
      <c r="E415" s="140">
        <v>2008</v>
      </c>
      <c r="F415" s="62">
        <v>5000000</v>
      </c>
      <c r="G415" s="80">
        <v>0</v>
      </c>
      <c r="H415" s="49">
        <v>200000</v>
      </c>
      <c r="I415" s="50"/>
    </row>
    <row r="416" spans="1:9" ht="30" customHeight="1" x14ac:dyDescent="0.2">
      <c r="A416" s="44">
        <v>12</v>
      </c>
      <c r="B416" s="60" t="s">
        <v>310</v>
      </c>
      <c r="C416" s="44" t="s">
        <v>24</v>
      </c>
      <c r="D416" s="44">
        <v>1</v>
      </c>
      <c r="E416" s="140">
        <v>2009</v>
      </c>
      <c r="F416" s="62">
        <v>4930000</v>
      </c>
      <c r="G416" s="80">
        <v>0</v>
      </c>
      <c r="H416" s="49">
        <v>200000</v>
      </c>
      <c r="I416" s="50"/>
    </row>
    <row r="417" spans="1:9" ht="30" customHeight="1" x14ac:dyDescent="0.2">
      <c r="A417" s="44">
        <v>13</v>
      </c>
      <c r="B417" s="122" t="s">
        <v>311</v>
      </c>
      <c r="C417" s="44" t="s">
        <v>24</v>
      </c>
      <c r="D417" s="118">
        <v>1</v>
      </c>
      <c r="E417" s="119">
        <v>2017</v>
      </c>
      <c r="F417" s="120">
        <v>3300000</v>
      </c>
      <c r="G417" s="145">
        <v>0</v>
      </c>
      <c r="H417" s="49">
        <v>200000</v>
      </c>
      <c r="I417" s="50"/>
    </row>
    <row r="418" spans="1:9" ht="30" customHeight="1" x14ac:dyDescent="0.2">
      <c r="A418" s="44">
        <v>14</v>
      </c>
      <c r="B418" s="122" t="s">
        <v>312</v>
      </c>
      <c r="C418" s="44" t="s">
        <v>24</v>
      </c>
      <c r="D418" s="118">
        <v>1</v>
      </c>
      <c r="E418" s="119">
        <v>2009</v>
      </c>
      <c r="F418" s="120">
        <v>2800000</v>
      </c>
      <c r="G418" s="146" t="s">
        <v>22</v>
      </c>
      <c r="H418" s="49">
        <v>200000</v>
      </c>
      <c r="I418" s="50"/>
    </row>
    <row r="419" spans="1:9" ht="30" customHeight="1" x14ac:dyDescent="0.2">
      <c r="A419" s="44">
        <v>15</v>
      </c>
      <c r="B419" s="122" t="s">
        <v>313</v>
      </c>
      <c r="C419" s="44" t="s">
        <v>24</v>
      </c>
      <c r="D419" s="118">
        <v>1</v>
      </c>
      <c r="E419" s="119">
        <v>2013</v>
      </c>
      <c r="F419" s="120">
        <v>3500000</v>
      </c>
      <c r="G419" s="146" t="s">
        <v>22</v>
      </c>
      <c r="H419" s="49">
        <v>200000</v>
      </c>
      <c r="I419" s="50"/>
    </row>
    <row r="420" spans="1:9" ht="30" customHeight="1" x14ac:dyDescent="0.2">
      <c r="A420" s="44">
        <v>16</v>
      </c>
      <c r="B420" s="122" t="s">
        <v>314</v>
      </c>
      <c r="C420" s="44" t="s">
        <v>24</v>
      </c>
      <c r="D420" s="118">
        <v>1</v>
      </c>
      <c r="E420" s="119">
        <v>2013</v>
      </c>
      <c r="F420" s="120">
        <v>1000000</v>
      </c>
      <c r="G420" s="146" t="s">
        <v>22</v>
      </c>
      <c r="H420" s="49">
        <v>50000</v>
      </c>
      <c r="I420" s="50"/>
    </row>
    <row r="421" spans="1:9" ht="30" customHeight="1" x14ac:dyDescent="0.2">
      <c r="A421" s="44">
        <v>17</v>
      </c>
      <c r="B421" s="77" t="s">
        <v>315</v>
      </c>
      <c r="C421" s="44" t="s">
        <v>24</v>
      </c>
      <c r="D421" s="147">
        <v>1</v>
      </c>
      <c r="E421" s="92">
        <v>2013</v>
      </c>
      <c r="F421" s="148">
        <v>3700000</v>
      </c>
      <c r="G421" s="149" t="s">
        <v>22</v>
      </c>
      <c r="H421" s="49">
        <v>20000</v>
      </c>
      <c r="I421" s="50"/>
    </row>
    <row r="422" spans="1:9" ht="30" customHeight="1" x14ac:dyDescent="0.2">
      <c r="A422" s="44">
        <v>18</v>
      </c>
      <c r="B422" s="77" t="s">
        <v>280</v>
      </c>
      <c r="C422" s="44" t="s">
        <v>24</v>
      </c>
      <c r="D422" s="147">
        <v>1</v>
      </c>
      <c r="E422" s="92">
        <v>2019</v>
      </c>
      <c r="F422" s="148">
        <v>2997500</v>
      </c>
      <c r="G422" s="149" t="s">
        <v>22</v>
      </c>
      <c r="H422" s="49">
        <v>100000</v>
      </c>
      <c r="I422" s="50"/>
    </row>
    <row r="423" spans="1:9" ht="30" customHeight="1" x14ac:dyDescent="0.2">
      <c r="A423" s="44">
        <v>19</v>
      </c>
      <c r="B423" s="77" t="s">
        <v>155</v>
      </c>
      <c r="C423" s="44" t="s">
        <v>24</v>
      </c>
      <c r="D423" s="147">
        <v>1</v>
      </c>
      <c r="E423" s="92">
        <v>2017</v>
      </c>
      <c r="F423" s="148">
        <v>9966000</v>
      </c>
      <c r="G423" s="149" t="s">
        <v>22</v>
      </c>
      <c r="H423" s="49">
        <v>30000</v>
      </c>
      <c r="I423" s="50"/>
    </row>
    <row r="424" spans="1:9" ht="30" customHeight="1" x14ac:dyDescent="0.2">
      <c r="A424" s="44">
        <v>20</v>
      </c>
      <c r="B424" s="122" t="s">
        <v>316</v>
      </c>
      <c r="C424" s="44" t="s">
        <v>24</v>
      </c>
      <c r="D424" s="118">
        <v>1</v>
      </c>
      <c r="E424" s="119">
        <v>2006</v>
      </c>
      <c r="F424" s="120">
        <v>3000000</v>
      </c>
      <c r="G424" s="149" t="s">
        <v>22</v>
      </c>
      <c r="H424" s="49">
        <v>20000</v>
      </c>
      <c r="I424" s="50"/>
    </row>
    <row r="425" spans="1:9" ht="32.1" customHeight="1" x14ac:dyDescent="0.2">
      <c r="A425" s="38" t="s">
        <v>317</v>
      </c>
      <c r="B425" s="237" t="s">
        <v>189</v>
      </c>
      <c r="C425" s="238"/>
      <c r="D425" s="40">
        <f>SUM(D426:D442)</f>
        <v>17</v>
      </c>
      <c r="E425" s="150"/>
      <c r="F425" s="42">
        <f>SUM(F426:F442)</f>
        <v>70200700</v>
      </c>
      <c r="G425" s="42">
        <f>SUM(G426:G442)</f>
        <v>0</v>
      </c>
      <c r="H425" s="42">
        <f>SUM(H426:H442)</f>
        <v>2330000</v>
      </c>
      <c r="I425" s="59"/>
    </row>
    <row r="426" spans="1:9" ht="30" customHeight="1" x14ac:dyDescent="0.2">
      <c r="A426" s="44">
        <v>1</v>
      </c>
      <c r="B426" s="109" t="s">
        <v>217</v>
      </c>
      <c r="C426" s="65" t="s">
        <v>24</v>
      </c>
      <c r="D426" s="44">
        <v>1</v>
      </c>
      <c r="E426" s="44">
        <v>2001</v>
      </c>
      <c r="F426" s="49">
        <v>1800000</v>
      </c>
      <c r="G426" s="80">
        <v>0</v>
      </c>
      <c r="H426" s="49">
        <v>500000</v>
      </c>
      <c r="I426" s="81"/>
    </row>
    <row r="427" spans="1:9" ht="30" customHeight="1" x14ac:dyDescent="0.2">
      <c r="A427" s="44">
        <v>2</v>
      </c>
      <c r="B427" s="109" t="s">
        <v>318</v>
      </c>
      <c r="C427" s="65" t="s">
        <v>24</v>
      </c>
      <c r="D427" s="44">
        <v>1</v>
      </c>
      <c r="E427" s="44">
        <v>2015</v>
      </c>
      <c r="F427" s="49">
        <v>2600000</v>
      </c>
      <c r="G427" s="80">
        <v>0</v>
      </c>
      <c r="H427" s="49">
        <v>200000</v>
      </c>
      <c r="I427" s="81"/>
    </row>
    <row r="428" spans="1:9" ht="30" customHeight="1" x14ac:dyDescent="0.2">
      <c r="A428" s="44">
        <v>3</v>
      </c>
      <c r="B428" s="151" t="s">
        <v>319</v>
      </c>
      <c r="C428" s="65" t="s">
        <v>24</v>
      </c>
      <c r="D428" s="44">
        <v>1</v>
      </c>
      <c r="E428" s="44">
        <v>2015</v>
      </c>
      <c r="F428" s="152">
        <v>8215000</v>
      </c>
      <c r="G428" s="80">
        <v>0</v>
      </c>
      <c r="H428" s="49">
        <v>30000</v>
      </c>
      <c r="I428" s="50"/>
    </row>
    <row r="429" spans="1:9" ht="30" customHeight="1" x14ac:dyDescent="0.2">
      <c r="A429" s="44">
        <v>4</v>
      </c>
      <c r="B429" s="153" t="s">
        <v>320</v>
      </c>
      <c r="C429" s="154" t="s">
        <v>24</v>
      </c>
      <c r="D429" s="155">
        <v>1</v>
      </c>
      <c r="E429" s="155">
        <v>2009</v>
      </c>
      <c r="F429" s="156">
        <v>7086000</v>
      </c>
      <c r="G429" s="157">
        <v>0</v>
      </c>
      <c r="H429" s="158">
        <v>30000</v>
      </c>
      <c r="I429" s="159"/>
    </row>
    <row r="430" spans="1:9" ht="45" x14ac:dyDescent="0.2">
      <c r="A430" s="44">
        <v>5</v>
      </c>
      <c r="B430" s="23" t="s">
        <v>321</v>
      </c>
      <c r="C430" s="124" t="s">
        <v>322</v>
      </c>
      <c r="D430" s="124">
        <v>1</v>
      </c>
      <c r="E430" s="124">
        <v>2013</v>
      </c>
      <c r="F430" s="49">
        <v>6810100</v>
      </c>
      <c r="G430" s="160">
        <v>0</v>
      </c>
      <c r="H430" s="158">
        <v>30000</v>
      </c>
      <c r="I430" s="159"/>
    </row>
    <row r="431" spans="1:9" ht="45" x14ac:dyDescent="0.2">
      <c r="A431" s="44">
        <v>6</v>
      </c>
      <c r="B431" s="23" t="s">
        <v>321</v>
      </c>
      <c r="C431" s="124" t="s">
        <v>322</v>
      </c>
      <c r="D431" s="124">
        <v>1</v>
      </c>
      <c r="E431" s="124">
        <v>2013</v>
      </c>
      <c r="F431" s="49">
        <v>6810100</v>
      </c>
      <c r="G431" s="160">
        <v>0</v>
      </c>
      <c r="H431" s="158">
        <v>30000</v>
      </c>
      <c r="I431" s="159"/>
    </row>
    <row r="432" spans="1:9" ht="30" customHeight="1" x14ac:dyDescent="0.2">
      <c r="A432" s="44">
        <v>7</v>
      </c>
      <c r="B432" s="151" t="s">
        <v>323</v>
      </c>
      <c r="C432" s="65" t="s">
        <v>24</v>
      </c>
      <c r="D432" s="44">
        <v>1</v>
      </c>
      <c r="E432" s="44">
        <v>2010</v>
      </c>
      <c r="F432" s="152">
        <v>2994000</v>
      </c>
      <c r="G432" s="80">
        <v>0</v>
      </c>
      <c r="H432" s="49">
        <v>20000</v>
      </c>
      <c r="I432" s="50"/>
    </row>
    <row r="433" spans="1:9" ht="30" customHeight="1" x14ac:dyDescent="0.2">
      <c r="A433" s="44">
        <v>8</v>
      </c>
      <c r="B433" s="109" t="s">
        <v>324</v>
      </c>
      <c r="C433" s="44" t="s">
        <v>24</v>
      </c>
      <c r="D433" s="44">
        <v>1</v>
      </c>
      <c r="E433" s="44">
        <v>2005</v>
      </c>
      <c r="F433" s="152">
        <v>2987500</v>
      </c>
      <c r="G433" s="80">
        <v>0</v>
      </c>
      <c r="H433" s="49">
        <v>100000</v>
      </c>
      <c r="I433" s="50"/>
    </row>
    <row r="434" spans="1:9" ht="30" customHeight="1" x14ac:dyDescent="0.2">
      <c r="A434" s="44">
        <v>9</v>
      </c>
      <c r="B434" s="109" t="s">
        <v>325</v>
      </c>
      <c r="C434" s="44" t="s">
        <v>24</v>
      </c>
      <c r="D434" s="44">
        <v>1</v>
      </c>
      <c r="E434" s="44">
        <v>2005</v>
      </c>
      <c r="F434" s="152">
        <v>4800000</v>
      </c>
      <c r="G434" s="80">
        <v>0</v>
      </c>
      <c r="H434" s="49">
        <v>300000</v>
      </c>
      <c r="I434" s="50"/>
    </row>
    <row r="435" spans="1:9" ht="30" customHeight="1" x14ac:dyDescent="0.2">
      <c r="A435" s="44">
        <v>10</v>
      </c>
      <c r="B435" s="109" t="s">
        <v>326</v>
      </c>
      <c r="C435" s="44" t="s">
        <v>24</v>
      </c>
      <c r="D435" s="44">
        <v>1</v>
      </c>
      <c r="E435" s="44">
        <v>2005</v>
      </c>
      <c r="F435" s="152">
        <v>4050000</v>
      </c>
      <c r="G435" s="80">
        <v>0</v>
      </c>
      <c r="H435" s="49">
        <v>300000</v>
      </c>
      <c r="I435" s="50"/>
    </row>
    <row r="436" spans="1:9" ht="30" customHeight="1" x14ac:dyDescent="0.2">
      <c r="A436" s="44">
        <v>11</v>
      </c>
      <c r="B436" s="151" t="s">
        <v>296</v>
      </c>
      <c r="C436" s="44" t="s">
        <v>24</v>
      </c>
      <c r="D436" s="44">
        <v>1</v>
      </c>
      <c r="E436" s="44">
        <v>2009</v>
      </c>
      <c r="F436" s="152">
        <v>2950000</v>
      </c>
      <c r="G436" s="80">
        <v>0</v>
      </c>
      <c r="H436" s="49">
        <v>200000</v>
      </c>
      <c r="I436" s="50"/>
    </row>
    <row r="437" spans="1:9" ht="30" customHeight="1" x14ac:dyDescent="0.2">
      <c r="A437" s="44">
        <v>12</v>
      </c>
      <c r="B437" s="109" t="s">
        <v>327</v>
      </c>
      <c r="C437" s="44" t="s">
        <v>24</v>
      </c>
      <c r="D437" s="44">
        <v>1</v>
      </c>
      <c r="E437" s="44">
        <v>2009</v>
      </c>
      <c r="F437" s="152">
        <v>7308000</v>
      </c>
      <c r="G437" s="80">
        <v>0</v>
      </c>
      <c r="H437" s="49">
        <v>200000</v>
      </c>
      <c r="I437" s="50"/>
    </row>
    <row r="438" spans="1:9" ht="30" customHeight="1" x14ac:dyDescent="0.2">
      <c r="A438" s="44">
        <v>13</v>
      </c>
      <c r="B438" s="109" t="s">
        <v>328</v>
      </c>
      <c r="C438" s="44" t="s">
        <v>24</v>
      </c>
      <c r="D438" s="44">
        <v>1</v>
      </c>
      <c r="E438" s="44">
        <v>2015</v>
      </c>
      <c r="F438" s="152">
        <v>2380000</v>
      </c>
      <c r="G438" s="80">
        <v>0</v>
      </c>
      <c r="H438" s="49">
        <v>100000</v>
      </c>
      <c r="I438" s="50"/>
    </row>
    <row r="439" spans="1:9" ht="30" customHeight="1" x14ac:dyDescent="0.2">
      <c r="A439" s="44">
        <v>14</v>
      </c>
      <c r="B439" s="109" t="s">
        <v>329</v>
      </c>
      <c r="C439" s="44" t="s">
        <v>24</v>
      </c>
      <c r="D439" s="44">
        <v>1</v>
      </c>
      <c r="E439" s="44">
        <v>2009</v>
      </c>
      <c r="F439" s="152">
        <v>1960000</v>
      </c>
      <c r="G439" s="80">
        <v>0</v>
      </c>
      <c r="H439" s="49">
        <v>20000</v>
      </c>
      <c r="I439" s="50"/>
    </row>
    <row r="440" spans="1:9" ht="30" customHeight="1" x14ac:dyDescent="0.2">
      <c r="A440" s="44">
        <v>15</v>
      </c>
      <c r="B440" s="161" t="s">
        <v>330</v>
      </c>
      <c r="C440" s="65" t="s">
        <v>24</v>
      </c>
      <c r="D440" s="162">
        <v>1</v>
      </c>
      <c r="E440" s="163">
        <v>2013</v>
      </c>
      <c r="F440" s="164">
        <v>1000000</v>
      </c>
      <c r="G440" s="165">
        <v>0</v>
      </c>
      <c r="H440" s="49">
        <v>50000</v>
      </c>
      <c r="I440" s="166"/>
    </row>
    <row r="441" spans="1:9" ht="30" customHeight="1" x14ac:dyDescent="0.2">
      <c r="A441" s="44">
        <v>16</v>
      </c>
      <c r="B441" s="161" t="s">
        <v>221</v>
      </c>
      <c r="C441" s="65" t="s">
        <v>24</v>
      </c>
      <c r="D441" s="162">
        <v>1</v>
      </c>
      <c r="E441" s="92">
        <v>2013</v>
      </c>
      <c r="F441" s="164">
        <v>3500000</v>
      </c>
      <c r="G441" s="167">
        <v>0</v>
      </c>
      <c r="H441" s="49">
        <v>200000</v>
      </c>
      <c r="I441" s="166"/>
    </row>
    <row r="442" spans="1:9" ht="30" customHeight="1" x14ac:dyDescent="0.2">
      <c r="A442" s="44">
        <v>17</v>
      </c>
      <c r="B442" s="161" t="s">
        <v>271</v>
      </c>
      <c r="C442" s="65" t="s">
        <v>24</v>
      </c>
      <c r="D442" s="162">
        <v>1</v>
      </c>
      <c r="E442" s="163">
        <v>2009</v>
      </c>
      <c r="F442" s="164">
        <v>2950000</v>
      </c>
      <c r="G442" s="167">
        <v>0</v>
      </c>
      <c r="H442" s="49">
        <v>20000</v>
      </c>
      <c r="I442" s="166"/>
    </row>
    <row r="443" spans="1:9" ht="32.1" customHeight="1" x14ac:dyDescent="0.2">
      <c r="A443" s="38" t="s">
        <v>331</v>
      </c>
      <c r="B443" s="239" t="s">
        <v>332</v>
      </c>
      <c r="C443" s="240"/>
      <c r="D443" s="40">
        <f>SUM(D444:D471)</f>
        <v>38</v>
      </c>
      <c r="E443" s="41"/>
      <c r="F443" s="42">
        <f>SUM(F444:F471)</f>
        <v>118016900</v>
      </c>
      <c r="G443" s="42">
        <f>SUM(G444:G471)</f>
        <v>0</v>
      </c>
      <c r="H443" s="42">
        <f>SUM(H444:H471)</f>
        <v>3006000</v>
      </c>
      <c r="I443" s="59"/>
    </row>
    <row r="444" spans="1:9" ht="30" customHeight="1" x14ac:dyDescent="0.2">
      <c r="A444" s="44">
        <v>1</v>
      </c>
      <c r="B444" s="60" t="s">
        <v>333</v>
      </c>
      <c r="C444" s="65" t="s">
        <v>24</v>
      </c>
      <c r="D444" s="124">
        <v>1</v>
      </c>
      <c r="E444" s="44">
        <v>2006</v>
      </c>
      <c r="F444" s="49">
        <v>7087000</v>
      </c>
      <c r="G444" s="80">
        <v>0</v>
      </c>
      <c r="H444" s="49">
        <v>30000</v>
      </c>
      <c r="I444" s="50"/>
    </row>
    <row r="445" spans="1:9" ht="30" customHeight="1" x14ac:dyDescent="0.2">
      <c r="A445" s="44">
        <v>2</v>
      </c>
      <c r="B445" s="60" t="s">
        <v>334</v>
      </c>
      <c r="C445" s="65" t="s">
        <v>24</v>
      </c>
      <c r="D445" s="124">
        <v>1</v>
      </c>
      <c r="E445" s="44">
        <v>2009</v>
      </c>
      <c r="F445" s="62">
        <v>7086000</v>
      </c>
      <c r="G445" s="80">
        <v>0</v>
      </c>
      <c r="H445" s="49">
        <v>30000</v>
      </c>
      <c r="I445" s="50"/>
    </row>
    <row r="446" spans="1:9" ht="30" customHeight="1" x14ac:dyDescent="0.2">
      <c r="A446" s="44">
        <v>3</v>
      </c>
      <c r="B446" s="60" t="s">
        <v>335</v>
      </c>
      <c r="C446" s="65" t="s">
        <v>24</v>
      </c>
      <c r="D446" s="124">
        <v>1</v>
      </c>
      <c r="E446" s="44">
        <v>2008</v>
      </c>
      <c r="F446" s="62">
        <v>7086000</v>
      </c>
      <c r="G446" s="80">
        <v>0</v>
      </c>
      <c r="H446" s="49">
        <v>30000</v>
      </c>
      <c r="I446" s="50"/>
    </row>
    <row r="447" spans="1:9" ht="45" x14ac:dyDescent="0.2">
      <c r="A447" s="44">
        <v>4</v>
      </c>
      <c r="B447" s="60" t="s">
        <v>321</v>
      </c>
      <c r="C447" s="65" t="s">
        <v>24</v>
      </c>
      <c r="D447" s="124">
        <v>1</v>
      </c>
      <c r="E447" s="44">
        <v>2013</v>
      </c>
      <c r="F447" s="62">
        <v>6810100</v>
      </c>
      <c r="G447" s="80">
        <v>0</v>
      </c>
      <c r="H447" s="49">
        <v>30000</v>
      </c>
      <c r="I447" s="50"/>
    </row>
    <row r="448" spans="1:9" ht="45" x14ac:dyDescent="0.2">
      <c r="A448" s="44">
        <v>5</v>
      </c>
      <c r="B448" s="60" t="s">
        <v>321</v>
      </c>
      <c r="C448" s="65" t="s">
        <v>24</v>
      </c>
      <c r="D448" s="124">
        <v>1</v>
      </c>
      <c r="E448" s="44">
        <v>2013</v>
      </c>
      <c r="F448" s="62">
        <v>6810100</v>
      </c>
      <c r="G448" s="80">
        <v>0</v>
      </c>
      <c r="H448" s="49">
        <v>30000</v>
      </c>
      <c r="I448" s="50"/>
    </row>
    <row r="449" spans="1:9" ht="30" customHeight="1" x14ac:dyDescent="0.2">
      <c r="A449" s="44">
        <v>6</v>
      </c>
      <c r="B449" s="60" t="s">
        <v>336</v>
      </c>
      <c r="C449" s="65" t="s">
        <v>24</v>
      </c>
      <c r="D449" s="124">
        <v>1</v>
      </c>
      <c r="E449" s="44">
        <v>2016</v>
      </c>
      <c r="F449" s="62">
        <v>6990000</v>
      </c>
      <c r="G449" s="80">
        <v>0</v>
      </c>
      <c r="H449" s="49">
        <v>30000</v>
      </c>
      <c r="I449" s="50"/>
    </row>
    <row r="450" spans="1:9" ht="30" customHeight="1" x14ac:dyDescent="0.2">
      <c r="A450" s="44">
        <v>7</v>
      </c>
      <c r="B450" s="60" t="s">
        <v>337</v>
      </c>
      <c r="C450" s="65" t="s">
        <v>24</v>
      </c>
      <c r="D450" s="124">
        <v>1</v>
      </c>
      <c r="E450" s="44">
        <v>2006</v>
      </c>
      <c r="F450" s="62">
        <v>7308000</v>
      </c>
      <c r="G450" s="80">
        <v>0</v>
      </c>
      <c r="H450" s="49">
        <v>200000</v>
      </c>
      <c r="I450" s="50"/>
    </row>
    <row r="451" spans="1:9" ht="30" customHeight="1" x14ac:dyDescent="0.2">
      <c r="A451" s="44">
        <v>8</v>
      </c>
      <c r="B451" s="60" t="s">
        <v>338</v>
      </c>
      <c r="C451" s="44" t="s">
        <v>24</v>
      </c>
      <c r="D451" s="124">
        <v>1</v>
      </c>
      <c r="E451" s="44">
        <v>2006</v>
      </c>
      <c r="F451" s="62">
        <v>2988700</v>
      </c>
      <c r="G451" s="80">
        <v>0</v>
      </c>
      <c r="H451" s="49">
        <v>200000</v>
      </c>
      <c r="I451" s="50"/>
    </row>
    <row r="452" spans="1:9" ht="30" customHeight="1" x14ac:dyDescent="0.2">
      <c r="A452" s="44">
        <v>9</v>
      </c>
      <c r="B452" s="60" t="s">
        <v>339</v>
      </c>
      <c r="C452" s="44" t="s">
        <v>24</v>
      </c>
      <c r="D452" s="124">
        <v>1</v>
      </c>
      <c r="E452" s="44">
        <v>2006</v>
      </c>
      <c r="F452" s="62">
        <v>2480000</v>
      </c>
      <c r="G452" s="80">
        <v>0</v>
      </c>
      <c r="H452" s="49">
        <v>200000</v>
      </c>
      <c r="I452" s="50"/>
    </row>
    <row r="453" spans="1:9" ht="30" customHeight="1" x14ac:dyDescent="0.2">
      <c r="A453" s="44">
        <v>10</v>
      </c>
      <c r="B453" s="60" t="s">
        <v>340</v>
      </c>
      <c r="C453" s="44" t="s">
        <v>24</v>
      </c>
      <c r="D453" s="124">
        <v>1</v>
      </c>
      <c r="E453" s="44">
        <v>2009</v>
      </c>
      <c r="F453" s="62">
        <v>2950000</v>
      </c>
      <c r="G453" s="80">
        <v>0</v>
      </c>
      <c r="H453" s="49">
        <v>200000</v>
      </c>
      <c r="I453" s="50"/>
    </row>
    <row r="454" spans="1:9" ht="30" customHeight="1" x14ac:dyDescent="0.2">
      <c r="A454" s="44">
        <v>11</v>
      </c>
      <c r="B454" s="60" t="s">
        <v>341</v>
      </c>
      <c r="C454" s="44" t="s">
        <v>24</v>
      </c>
      <c r="D454" s="124">
        <v>1</v>
      </c>
      <c r="E454" s="44">
        <v>2014</v>
      </c>
      <c r="F454" s="62">
        <v>4700000</v>
      </c>
      <c r="G454" s="80">
        <v>0</v>
      </c>
      <c r="H454" s="49">
        <v>200000</v>
      </c>
      <c r="I454" s="50"/>
    </row>
    <row r="455" spans="1:9" ht="30" customHeight="1" x14ac:dyDescent="0.2">
      <c r="A455" s="44">
        <v>12</v>
      </c>
      <c r="B455" s="60" t="s">
        <v>342</v>
      </c>
      <c r="C455" s="44" t="s">
        <v>24</v>
      </c>
      <c r="D455" s="124">
        <v>1</v>
      </c>
      <c r="E455" s="44">
        <v>2009</v>
      </c>
      <c r="F455" s="62">
        <v>3200000</v>
      </c>
      <c r="G455" s="80">
        <v>0</v>
      </c>
      <c r="H455" s="49">
        <v>100000</v>
      </c>
      <c r="I455" s="50"/>
    </row>
    <row r="456" spans="1:9" ht="30" customHeight="1" x14ac:dyDescent="0.2">
      <c r="A456" s="44">
        <v>13</v>
      </c>
      <c r="B456" s="60" t="s">
        <v>343</v>
      </c>
      <c r="C456" s="44" t="s">
        <v>24</v>
      </c>
      <c r="D456" s="124">
        <v>1</v>
      </c>
      <c r="E456" s="44">
        <v>2009</v>
      </c>
      <c r="F456" s="62">
        <v>4721000</v>
      </c>
      <c r="G456" s="80">
        <v>0</v>
      </c>
      <c r="H456" s="49">
        <v>100000</v>
      </c>
      <c r="I456" s="50"/>
    </row>
    <row r="457" spans="1:9" ht="30" customHeight="1" x14ac:dyDescent="0.2">
      <c r="A457" s="44">
        <v>14</v>
      </c>
      <c r="B457" s="60" t="s">
        <v>323</v>
      </c>
      <c r="C457" s="44" t="s">
        <v>24</v>
      </c>
      <c r="D457" s="124">
        <v>1</v>
      </c>
      <c r="E457" s="44">
        <v>2008</v>
      </c>
      <c r="F457" s="62">
        <v>5600000</v>
      </c>
      <c r="G457" s="80">
        <v>0</v>
      </c>
      <c r="H457" s="49">
        <v>20000</v>
      </c>
      <c r="I457" s="50"/>
    </row>
    <row r="458" spans="1:9" ht="30" customHeight="1" x14ac:dyDescent="0.2">
      <c r="A458" s="44">
        <v>15</v>
      </c>
      <c r="B458" s="151" t="s">
        <v>344</v>
      </c>
      <c r="C458" s="44" t="s">
        <v>24</v>
      </c>
      <c r="D458" s="124">
        <v>1</v>
      </c>
      <c r="E458" s="44">
        <v>2000</v>
      </c>
      <c r="F458" s="62">
        <v>5300000</v>
      </c>
      <c r="G458" s="80">
        <v>0</v>
      </c>
      <c r="H458" s="49">
        <v>300000</v>
      </c>
      <c r="I458" s="50"/>
    </row>
    <row r="459" spans="1:9" ht="30" customHeight="1" x14ac:dyDescent="0.2">
      <c r="A459" s="44">
        <v>16</v>
      </c>
      <c r="B459" s="60" t="s">
        <v>345</v>
      </c>
      <c r="C459" s="44" t="s">
        <v>24</v>
      </c>
      <c r="D459" s="124">
        <v>1</v>
      </c>
      <c r="E459" s="44">
        <v>2002</v>
      </c>
      <c r="F459" s="62">
        <v>4600000</v>
      </c>
      <c r="G459" s="80">
        <v>0</v>
      </c>
      <c r="H459" s="49">
        <v>300000</v>
      </c>
      <c r="I459" s="50"/>
    </row>
    <row r="460" spans="1:9" ht="30" customHeight="1" x14ac:dyDescent="0.2">
      <c r="A460" s="44">
        <v>17</v>
      </c>
      <c r="B460" s="60" t="s">
        <v>346</v>
      </c>
      <c r="C460" s="44" t="s">
        <v>24</v>
      </c>
      <c r="D460" s="124">
        <v>1</v>
      </c>
      <c r="E460" s="44">
        <v>2009</v>
      </c>
      <c r="F460" s="62">
        <v>900000</v>
      </c>
      <c r="G460" s="80">
        <v>0</v>
      </c>
      <c r="H460" s="49">
        <v>20000</v>
      </c>
      <c r="I460" s="50"/>
    </row>
    <row r="461" spans="1:9" ht="30" customHeight="1" x14ac:dyDescent="0.2">
      <c r="A461" s="44">
        <v>18</v>
      </c>
      <c r="B461" s="168" t="s">
        <v>218</v>
      </c>
      <c r="C461" s="169" t="s">
        <v>24</v>
      </c>
      <c r="D461" s="147">
        <v>1</v>
      </c>
      <c r="E461" s="92">
        <v>2014</v>
      </c>
      <c r="F461" s="148">
        <v>3300000</v>
      </c>
      <c r="G461" s="170">
        <v>0</v>
      </c>
      <c r="H461" s="49">
        <v>200000</v>
      </c>
      <c r="I461" s="166"/>
    </row>
    <row r="462" spans="1:9" ht="30" customHeight="1" x14ac:dyDescent="0.2">
      <c r="A462" s="44">
        <v>19</v>
      </c>
      <c r="B462" s="168" t="s">
        <v>218</v>
      </c>
      <c r="C462" s="169" t="s">
        <v>24</v>
      </c>
      <c r="D462" s="147">
        <v>1</v>
      </c>
      <c r="E462" s="92">
        <v>2015</v>
      </c>
      <c r="F462" s="148">
        <v>3300000</v>
      </c>
      <c r="G462" s="170">
        <v>0</v>
      </c>
      <c r="H462" s="49">
        <v>200000</v>
      </c>
      <c r="I462" s="166"/>
    </row>
    <row r="463" spans="1:9" ht="30" customHeight="1" x14ac:dyDescent="0.2">
      <c r="A463" s="44">
        <v>20</v>
      </c>
      <c r="B463" s="168" t="s">
        <v>259</v>
      </c>
      <c r="C463" s="169" t="s">
        <v>24</v>
      </c>
      <c r="D463" s="147">
        <v>2</v>
      </c>
      <c r="E463" s="92">
        <v>2002</v>
      </c>
      <c r="F463" s="148">
        <v>6000000</v>
      </c>
      <c r="G463" s="170">
        <v>0</v>
      </c>
      <c r="H463" s="49">
        <v>40000</v>
      </c>
      <c r="I463" s="166"/>
    </row>
    <row r="464" spans="1:9" ht="30" customHeight="1" x14ac:dyDescent="0.2">
      <c r="A464" s="44">
        <v>21</v>
      </c>
      <c r="B464" s="168" t="s">
        <v>347</v>
      </c>
      <c r="C464" s="169" t="s">
        <v>24</v>
      </c>
      <c r="D464" s="147">
        <v>10</v>
      </c>
      <c r="E464" s="92">
        <v>2014</v>
      </c>
      <c r="F464" s="148">
        <v>3500000</v>
      </c>
      <c r="G464" s="170">
        <v>0</v>
      </c>
      <c r="H464" s="49">
        <v>100000</v>
      </c>
      <c r="I464" s="166"/>
    </row>
    <row r="465" spans="1:9" ht="30" customHeight="1" x14ac:dyDescent="0.2">
      <c r="A465" s="44">
        <v>22</v>
      </c>
      <c r="B465" s="168" t="s">
        <v>348</v>
      </c>
      <c r="C465" s="169" t="s">
        <v>24</v>
      </c>
      <c r="D465" s="147">
        <v>1</v>
      </c>
      <c r="E465" s="92">
        <v>2002</v>
      </c>
      <c r="F465" s="148">
        <v>1500000</v>
      </c>
      <c r="G465" s="170">
        <v>0</v>
      </c>
      <c r="H465" s="49">
        <v>20000</v>
      </c>
      <c r="I465" s="166"/>
    </row>
    <row r="466" spans="1:9" ht="30" customHeight="1" x14ac:dyDescent="0.2">
      <c r="A466" s="44">
        <v>23</v>
      </c>
      <c r="B466" s="168" t="s">
        <v>349</v>
      </c>
      <c r="C466" s="169" t="s">
        <v>24</v>
      </c>
      <c r="D466" s="147">
        <v>1</v>
      </c>
      <c r="E466" s="92">
        <v>2014</v>
      </c>
      <c r="F466" s="148">
        <v>900000</v>
      </c>
      <c r="G466" s="170">
        <v>0</v>
      </c>
      <c r="H466" s="49">
        <v>5000</v>
      </c>
      <c r="I466" s="166"/>
    </row>
    <row r="467" spans="1:9" ht="30" customHeight="1" x14ac:dyDescent="0.2">
      <c r="A467" s="44">
        <v>24</v>
      </c>
      <c r="B467" s="168" t="s">
        <v>350</v>
      </c>
      <c r="C467" s="169" t="s">
        <v>24</v>
      </c>
      <c r="D467" s="147">
        <v>1</v>
      </c>
      <c r="E467" s="92">
        <v>2014</v>
      </c>
      <c r="F467" s="148">
        <v>900000</v>
      </c>
      <c r="G467" s="170">
        <v>0</v>
      </c>
      <c r="H467" s="49">
        <v>5000</v>
      </c>
      <c r="I467" s="166"/>
    </row>
    <row r="468" spans="1:9" ht="30" customHeight="1" x14ac:dyDescent="0.2">
      <c r="A468" s="44">
        <v>25</v>
      </c>
      <c r="B468" s="168" t="s">
        <v>351</v>
      </c>
      <c r="C468" s="169" t="s">
        <v>24</v>
      </c>
      <c r="D468" s="147">
        <v>1</v>
      </c>
      <c r="E468" s="92">
        <v>2013</v>
      </c>
      <c r="F468" s="148">
        <v>1000000</v>
      </c>
      <c r="G468" s="170">
        <v>0</v>
      </c>
      <c r="H468" s="49">
        <v>10000</v>
      </c>
      <c r="I468" s="166"/>
    </row>
    <row r="469" spans="1:9" ht="30" customHeight="1" x14ac:dyDescent="0.2">
      <c r="A469" s="44">
        <v>26</v>
      </c>
      <c r="B469" s="168" t="s">
        <v>279</v>
      </c>
      <c r="C469" s="169" t="s">
        <v>24</v>
      </c>
      <c r="D469" s="147">
        <v>1</v>
      </c>
      <c r="E469" s="92">
        <v>2014</v>
      </c>
      <c r="F469" s="148">
        <v>3000000</v>
      </c>
      <c r="G469" s="170">
        <v>0</v>
      </c>
      <c r="H469" s="49">
        <v>6000</v>
      </c>
      <c r="I469" s="166"/>
    </row>
    <row r="470" spans="1:9" ht="30" customHeight="1" x14ac:dyDescent="0.2">
      <c r="A470" s="44">
        <v>27</v>
      </c>
      <c r="B470" s="168" t="s">
        <v>352</v>
      </c>
      <c r="C470" s="169" t="s">
        <v>24</v>
      </c>
      <c r="D470" s="147">
        <v>1</v>
      </c>
      <c r="E470" s="92">
        <v>2011</v>
      </c>
      <c r="F470" s="148">
        <v>4500000</v>
      </c>
      <c r="G470" s="170">
        <v>0</v>
      </c>
      <c r="H470" s="49">
        <v>200000</v>
      </c>
      <c r="I470" s="166"/>
    </row>
    <row r="471" spans="1:9" ht="30" customHeight="1" x14ac:dyDescent="0.2">
      <c r="A471" s="44">
        <v>28</v>
      </c>
      <c r="B471" s="171" t="s">
        <v>303</v>
      </c>
      <c r="C471" s="169" t="s">
        <v>24</v>
      </c>
      <c r="D471" s="44">
        <v>1</v>
      </c>
      <c r="E471" s="169">
        <v>2019</v>
      </c>
      <c r="F471" s="62">
        <v>3500000</v>
      </c>
      <c r="G471" s="80">
        <v>0</v>
      </c>
      <c r="H471" s="49">
        <v>200000</v>
      </c>
      <c r="I471" s="81"/>
    </row>
    <row r="472" spans="1:9" ht="30" customHeight="1" x14ac:dyDescent="0.2">
      <c r="A472" s="172" t="s">
        <v>353</v>
      </c>
      <c r="B472" s="232" t="s">
        <v>354</v>
      </c>
      <c r="C472" s="233"/>
      <c r="D472" s="173">
        <f>SUM(D473:D510)</f>
        <v>42</v>
      </c>
      <c r="E472" s="174"/>
      <c r="F472" s="175">
        <f>SUM(F473:F510)</f>
        <v>185858700</v>
      </c>
      <c r="G472" s="175">
        <f>SUM(G473:G510)</f>
        <v>0</v>
      </c>
      <c r="H472" s="175">
        <f>SUM(H473:H510)</f>
        <v>4036000</v>
      </c>
      <c r="I472" s="176"/>
    </row>
    <row r="473" spans="1:9" ht="30" customHeight="1" x14ac:dyDescent="0.2">
      <c r="A473" s="44">
        <v>1</v>
      </c>
      <c r="B473" s="60" t="s">
        <v>155</v>
      </c>
      <c r="C473" s="65" t="s">
        <v>24</v>
      </c>
      <c r="D473" s="44">
        <v>1</v>
      </c>
      <c r="E473" s="177">
        <v>2012</v>
      </c>
      <c r="F473" s="49">
        <v>9600000</v>
      </c>
      <c r="G473" s="80">
        <v>0</v>
      </c>
      <c r="H473" s="49">
        <v>30000</v>
      </c>
      <c r="I473" s="50"/>
    </row>
    <row r="474" spans="1:9" ht="30" customHeight="1" x14ac:dyDescent="0.2">
      <c r="A474" s="44">
        <v>2</v>
      </c>
      <c r="B474" s="178" t="s">
        <v>355</v>
      </c>
      <c r="C474" s="65" t="s">
        <v>24</v>
      </c>
      <c r="D474" s="44">
        <v>1</v>
      </c>
      <c r="E474" s="177">
        <v>2011</v>
      </c>
      <c r="F474" s="62">
        <v>9840000</v>
      </c>
      <c r="G474" s="69">
        <v>0</v>
      </c>
      <c r="H474" s="49">
        <v>30000</v>
      </c>
      <c r="I474" s="50"/>
    </row>
    <row r="475" spans="1:9" ht="30" customHeight="1" x14ac:dyDescent="0.2">
      <c r="A475" s="44">
        <v>3</v>
      </c>
      <c r="B475" s="178" t="s">
        <v>356</v>
      </c>
      <c r="C475" s="65" t="s">
        <v>24</v>
      </c>
      <c r="D475" s="44">
        <v>1</v>
      </c>
      <c r="E475" s="177">
        <v>2011</v>
      </c>
      <c r="F475" s="62">
        <v>9922000</v>
      </c>
      <c r="G475" s="69">
        <v>0</v>
      </c>
      <c r="H475" s="49">
        <v>30000</v>
      </c>
      <c r="I475" s="50"/>
    </row>
    <row r="476" spans="1:9" ht="30" customHeight="1" x14ac:dyDescent="0.2">
      <c r="A476" s="44">
        <v>4</v>
      </c>
      <c r="B476" s="178" t="s">
        <v>357</v>
      </c>
      <c r="C476" s="65" t="s">
        <v>24</v>
      </c>
      <c r="D476" s="44">
        <v>1</v>
      </c>
      <c r="E476" s="177">
        <v>2011</v>
      </c>
      <c r="F476" s="62">
        <v>9922000</v>
      </c>
      <c r="G476" s="69">
        <v>0</v>
      </c>
      <c r="H476" s="49">
        <v>30000</v>
      </c>
      <c r="I476" s="50"/>
    </row>
    <row r="477" spans="1:9" ht="30" customHeight="1" x14ac:dyDescent="0.2">
      <c r="A477" s="44">
        <v>5</v>
      </c>
      <c r="B477" s="64" t="s">
        <v>358</v>
      </c>
      <c r="C477" s="65" t="s">
        <v>24</v>
      </c>
      <c r="D477" s="139">
        <v>3</v>
      </c>
      <c r="E477" s="177" t="s">
        <v>359</v>
      </c>
      <c r="F477" s="62">
        <v>3630000</v>
      </c>
      <c r="G477" s="49">
        <v>0</v>
      </c>
      <c r="H477" s="49">
        <v>60000</v>
      </c>
      <c r="I477" s="50"/>
    </row>
    <row r="478" spans="1:9" ht="30" customHeight="1" x14ac:dyDescent="0.2">
      <c r="A478" s="44">
        <v>6</v>
      </c>
      <c r="B478" s="122" t="s">
        <v>360</v>
      </c>
      <c r="C478" s="65" t="s">
        <v>24</v>
      </c>
      <c r="D478" s="44">
        <v>1</v>
      </c>
      <c r="E478" s="179">
        <v>2014</v>
      </c>
      <c r="F478" s="120">
        <v>3000000</v>
      </c>
      <c r="G478" s="80">
        <v>0</v>
      </c>
      <c r="H478" s="49">
        <v>6000</v>
      </c>
      <c r="I478" s="50"/>
    </row>
    <row r="479" spans="1:9" ht="30" customHeight="1" x14ac:dyDescent="0.2">
      <c r="A479" s="44">
        <v>7</v>
      </c>
      <c r="B479" s="64" t="s">
        <v>257</v>
      </c>
      <c r="C479" s="139" t="s">
        <v>24</v>
      </c>
      <c r="D479" s="70">
        <v>3</v>
      </c>
      <c r="E479" s="177" t="s">
        <v>361</v>
      </c>
      <c r="F479" s="62">
        <v>750000</v>
      </c>
      <c r="G479" s="49">
        <v>0</v>
      </c>
      <c r="H479" s="49">
        <v>30000</v>
      </c>
      <c r="I479" s="50"/>
    </row>
    <row r="480" spans="1:9" ht="30" customHeight="1" x14ac:dyDescent="0.2">
      <c r="A480" s="44">
        <v>8</v>
      </c>
      <c r="B480" s="122" t="s">
        <v>362</v>
      </c>
      <c r="C480" s="139" t="s">
        <v>24</v>
      </c>
      <c r="D480" s="44">
        <v>1</v>
      </c>
      <c r="E480" s="179">
        <v>2012</v>
      </c>
      <c r="F480" s="120">
        <v>1000000</v>
      </c>
      <c r="G480" s="80">
        <v>0</v>
      </c>
      <c r="H480" s="49">
        <v>20000</v>
      </c>
      <c r="I480" s="50"/>
    </row>
    <row r="481" spans="1:9" ht="30" customHeight="1" x14ac:dyDescent="0.2">
      <c r="A481" s="44">
        <v>9</v>
      </c>
      <c r="B481" s="178" t="s">
        <v>271</v>
      </c>
      <c r="C481" s="139" t="s">
        <v>24</v>
      </c>
      <c r="D481" s="44">
        <v>1</v>
      </c>
      <c r="E481" s="177">
        <v>2006</v>
      </c>
      <c r="F481" s="62">
        <v>3000000</v>
      </c>
      <c r="G481" s="80">
        <v>0</v>
      </c>
      <c r="H481" s="49">
        <v>20000</v>
      </c>
      <c r="I481" s="50"/>
    </row>
    <row r="482" spans="1:9" ht="30" customHeight="1" x14ac:dyDescent="0.2">
      <c r="A482" s="44">
        <v>10</v>
      </c>
      <c r="B482" s="178" t="s">
        <v>363</v>
      </c>
      <c r="C482" s="139" t="s">
        <v>24</v>
      </c>
      <c r="D482" s="44">
        <v>1</v>
      </c>
      <c r="E482" s="177">
        <v>2007</v>
      </c>
      <c r="F482" s="62">
        <v>3000000</v>
      </c>
      <c r="G482" s="80">
        <v>0</v>
      </c>
      <c r="H482" s="49">
        <v>100000</v>
      </c>
      <c r="I482" s="50"/>
    </row>
    <row r="483" spans="1:9" ht="30" customHeight="1" x14ac:dyDescent="0.2">
      <c r="A483" s="44">
        <v>11</v>
      </c>
      <c r="B483" s="178" t="s">
        <v>363</v>
      </c>
      <c r="C483" s="139" t="s">
        <v>24</v>
      </c>
      <c r="D483" s="44">
        <v>1</v>
      </c>
      <c r="E483" s="177">
        <v>2011</v>
      </c>
      <c r="F483" s="62">
        <v>3000000</v>
      </c>
      <c r="G483" s="80">
        <v>0</v>
      </c>
      <c r="H483" s="49">
        <v>100000</v>
      </c>
      <c r="I483" s="50"/>
    </row>
    <row r="484" spans="1:9" ht="30" customHeight="1" x14ac:dyDescent="0.2">
      <c r="A484" s="44">
        <v>12</v>
      </c>
      <c r="B484" s="178" t="s">
        <v>364</v>
      </c>
      <c r="C484" s="139" t="s">
        <v>24</v>
      </c>
      <c r="D484" s="44">
        <v>1</v>
      </c>
      <c r="E484" s="177">
        <v>2011</v>
      </c>
      <c r="F484" s="62">
        <v>2843500</v>
      </c>
      <c r="G484" s="80">
        <v>0</v>
      </c>
      <c r="H484" s="49">
        <v>100000</v>
      </c>
      <c r="I484" s="50"/>
    </row>
    <row r="485" spans="1:9" ht="30" customHeight="1" x14ac:dyDescent="0.2">
      <c r="A485" s="44">
        <v>13</v>
      </c>
      <c r="B485" s="64" t="s">
        <v>365</v>
      </c>
      <c r="C485" s="139" t="s">
        <v>24</v>
      </c>
      <c r="D485" s="139">
        <v>1</v>
      </c>
      <c r="E485" s="177" t="s">
        <v>366</v>
      </c>
      <c r="F485" s="62">
        <v>4721000</v>
      </c>
      <c r="G485" s="49">
        <v>0</v>
      </c>
      <c r="H485" s="49">
        <v>100000</v>
      </c>
      <c r="I485" s="50"/>
    </row>
    <row r="486" spans="1:9" ht="30" customHeight="1" x14ac:dyDescent="0.2">
      <c r="A486" s="44">
        <v>14</v>
      </c>
      <c r="B486" s="178" t="s">
        <v>221</v>
      </c>
      <c r="C486" s="139" t="s">
        <v>24</v>
      </c>
      <c r="D486" s="44">
        <v>1</v>
      </c>
      <c r="E486" s="177">
        <v>2005</v>
      </c>
      <c r="F486" s="62">
        <v>3700000</v>
      </c>
      <c r="G486" s="80">
        <v>0</v>
      </c>
      <c r="H486" s="49">
        <v>200000</v>
      </c>
      <c r="I486" s="50"/>
    </row>
    <row r="487" spans="1:9" ht="30" customHeight="1" x14ac:dyDescent="0.2">
      <c r="A487" s="44">
        <v>15</v>
      </c>
      <c r="B487" s="178" t="s">
        <v>221</v>
      </c>
      <c r="C487" s="139" t="s">
        <v>24</v>
      </c>
      <c r="D487" s="44">
        <v>1</v>
      </c>
      <c r="E487" s="177">
        <v>2006</v>
      </c>
      <c r="F487" s="62">
        <v>3500000</v>
      </c>
      <c r="G487" s="80">
        <v>0</v>
      </c>
      <c r="H487" s="49">
        <v>200000</v>
      </c>
      <c r="I487" s="50"/>
    </row>
    <row r="488" spans="1:9" ht="30" customHeight="1" x14ac:dyDescent="0.2">
      <c r="A488" s="44">
        <v>16</v>
      </c>
      <c r="B488" s="64" t="s">
        <v>367</v>
      </c>
      <c r="C488" s="139" t="s">
        <v>24</v>
      </c>
      <c r="D488" s="139">
        <v>1</v>
      </c>
      <c r="E488" s="177" t="s">
        <v>29</v>
      </c>
      <c r="F488" s="62">
        <v>2850000</v>
      </c>
      <c r="G488" s="49">
        <v>0</v>
      </c>
      <c r="H488" s="49">
        <v>200000</v>
      </c>
      <c r="I488" s="50"/>
    </row>
    <row r="489" spans="1:9" ht="30" customHeight="1" x14ac:dyDescent="0.2">
      <c r="A489" s="44">
        <v>17</v>
      </c>
      <c r="B489" s="178" t="s">
        <v>296</v>
      </c>
      <c r="C489" s="139" t="s">
        <v>24</v>
      </c>
      <c r="D489" s="44">
        <v>1</v>
      </c>
      <c r="E489" s="177" t="s">
        <v>34</v>
      </c>
      <c r="F489" s="62">
        <v>3472500</v>
      </c>
      <c r="G489" s="80">
        <v>0</v>
      </c>
      <c r="H489" s="49">
        <v>200000</v>
      </c>
      <c r="I489" s="50"/>
    </row>
    <row r="490" spans="1:9" ht="30" customHeight="1" x14ac:dyDescent="0.2">
      <c r="A490" s="44">
        <v>18</v>
      </c>
      <c r="B490" s="178" t="s">
        <v>297</v>
      </c>
      <c r="C490" s="139" t="s">
        <v>24</v>
      </c>
      <c r="D490" s="44">
        <v>1</v>
      </c>
      <c r="E490" s="177" t="s">
        <v>34</v>
      </c>
      <c r="F490" s="62">
        <v>4560000</v>
      </c>
      <c r="G490" s="80">
        <v>0</v>
      </c>
      <c r="H490" s="49">
        <v>200000</v>
      </c>
      <c r="I490" s="50"/>
    </row>
    <row r="491" spans="1:9" ht="30" customHeight="1" x14ac:dyDescent="0.2">
      <c r="A491" s="44">
        <v>19</v>
      </c>
      <c r="B491" s="64" t="s">
        <v>368</v>
      </c>
      <c r="C491" s="139" t="s">
        <v>24</v>
      </c>
      <c r="D491" s="139">
        <v>1</v>
      </c>
      <c r="E491" s="177" t="s">
        <v>369</v>
      </c>
      <c r="F491" s="62">
        <v>7380000</v>
      </c>
      <c r="G491" s="49">
        <v>0</v>
      </c>
      <c r="H491" s="49">
        <v>200000</v>
      </c>
      <c r="I491" s="50"/>
    </row>
    <row r="492" spans="1:9" ht="30" customHeight="1" x14ac:dyDescent="0.2">
      <c r="A492" s="44">
        <v>20</v>
      </c>
      <c r="B492" s="109" t="s">
        <v>370</v>
      </c>
      <c r="C492" s="139" t="s">
        <v>24</v>
      </c>
      <c r="D492" s="44">
        <v>1</v>
      </c>
      <c r="E492" s="177" t="s">
        <v>371</v>
      </c>
      <c r="F492" s="49">
        <v>3500000</v>
      </c>
      <c r="G492" s="80">
        <v>0</v>
      </c>
      <c r="H492" s="49">
        <v>200000</v>
      </c>
      <c r="I492" s="81"/>
    </row>
    <row r="493" spans="1:9" ht="30" customHeight="1" x14ac:dyDescent="0.2">
      <c r="A493" s="44">
        <v>21</v>
      </c>
      <c r="B493" s="64" t="s">
        <v>372</v>
      </c>
      <c r="C493" s="139" t="s">
        <v>24</v>
      </c>
      <c r="D493" s="139">
        <v>1</v>
      </c>
      <c r="E493" s="177" t="s">
        <v>283</v>
      </c>
      <c r="F493" s="62">
        <v>4890000</v>
      </c>
      <c r="G493" s="49">
        <v>0</v>
      </c>
      <c r="H493" s="49">
        <v>200000</v>
      </c>
      <c r="I493" s="50"/>
    </row>
    <row r="494" spans="1:9" ht="30" customHeight="1" x14ac:dyDescent="0.2">
      <c r="A494" s="44">
        <v>22</v>
      </c>
      <c r="B494" s="122" t="s">
        <v>373</v>
      </c>
      <c r="C494" s="139" t="s">
        <v>24</v>
      </c>
      <c r="D494" s="44">
        <v>1</v>
      </c>
      <c r="E494" s="179">
        <v>2017</v>
      </c>
      <c r="F494" s="120">
        <v>3200000</v>
      </c>
      <c r="G494" s="80">
        <v>0</v>
      </c>
      <c r="H494" s="49">
        <v>50000</v>
      </c>
      <c r="I494" s="50"/>
    </row>
    <row r="495" spans="1:9" ht="30" customHeight="1" x14ac:dyDescent="0.2">
      <c r="A495" s="44">
        <v>23</v>
      </c>
      <c r="B495" s="168" t="s">
        <v>374</v>
      </c>
      <c r="C495" s="139" t="s">
        <v>24</v>
      </c>
      <c r="D495" s="78">
        <v>1</v>
      </c>
      <c r="E495" s="71" t="s">
        <v>369</v>
      </c>
      <c r="F495" s="125">
        <v>6600000</v>
      </c>
      <c r="G495" s="49">
        <v>0</v>
      </c>
      <c r="H495" s="49">
        <v>200000</v>
      </c>
      <c r="I495" s="50"/>
    </row>
    <row r="496" spans="1:9" ht="30" customHeight="1" x14ac:dyDescent="0.2">
      <c r="A496" s="44">
        <v>24</v>
      </c>
      <c r="B496" s="168" t="s">
        <v>375</v>
      </c>
      <c r="C496" s="139" t="s">
        <v>24</v>
      </c>
      <c r="D496" s="78">
        <v>1</v>
      </c>
      <c r="E496" s="180" t="s">
        <v>298</v>
      </c>
      <c r="F496" s="95">
        <v>5500000</v>
      </c>
      <c r="G496" s="95">
        <v>0</v>
      </c>
      <c r="H496" s="49">
        <v>200000</v>
      </c>
      <c r="I496" s="50"/>
    </row>
    <row r="497" spans="1:9" ht="30" customHeight="1" x14ac:dyDescent="0.2">
      <c r="A497" s="44">
        <v>25</v>
      </c>
      <c r="B497" s="168" t="s">
        <v>375</v>
      </c>
      <c r="C497" s="139" t="s">
        <v>24</v>
      </c>
      <c r="D497" s="78">
        <v>1</v>
      </c>
      <c r="E497" s="180" t="s">
        <v>376</v>
      </c>
      <c r="F497" s="125">
        <v>5600000</v>
      </c>
      <c r="G497" s="95">
        <v>0</v>
      </c>
      <c r="H497" s="49">
        <v>200000</v>
      </c>
      <c r="I497" s="50"/>
    </row>
    <row r="498" spans="1:9" ht="30" customHeight="1" x14ac:dyDescent="0.2">
      <c r="A498" s="44">
        <v>26</v>
      </c>
      <c r="B498" s="178" t="s">
        <v>280</v>
      </c>
      <c r="C498" s="139" t="s">
        <v>24</v>
      </c>
      <c r="D498" s="44">
        <v>1</v>
      </c>
      <c r="E498" s="177" t="s">
        <v>34</v>
      </c>
      <c r="F498" s="62">
        <v>3880000</v>
      </c>
      <c r="G498" s="80">
        <v>0</v>
      </c>
      <c r="H498" s="49">
        <v>100000</v>
      </c>
      <c r="I498" s="50"/>
    </row>
    <row r="499" spans="1:9" ht="30" customHeight="1" x14ac:dyDescent="0.2">
      <c r="A499" s="44">
        <v>27</v>
      </c>
      <c r="B499" s="122" t="s">
        <v>377</v>
      </c>
      <c r="C499" s="139" t="s">
        <v>24</v>
      </c>
      <c r="D499" s="44">
        <v>1</v>
      </c>
      <c r="E499" s="179">
        <v>2013</v>
      </c>
      <c r="F499" s="120">
        <v>2000000</v>
      </c>
      <c r="G499" s="80">
        <v>0</v>
      </c>
      <c r="H499" s="49">
        <v>10000</v>
      </c>
      <c r="I499" s="50"/>
    </row>
    <row r="500" spans="1:9" ht="30" customHeight="1" x14ac:dyDescent="0.2">
      <c r="A500" s="44">
        <v>28</v>
      </c>
      <c r="B500" s="64" t="s">
        <v>336</v>
      </c>
      <c r="C500" s="139" t="s">
        <v>24</v>
      </c>
      <c r="D500" s="139">
        <v>1</v>
      </c>
      <c r="E500" s="177" t="s">
        <v>25</v>
      </c>
      <c r="F500" s="62">
        <v>7160000</v>
      </c>
      <c r="G500" s="49">
        <v>0</v>
      </c>
      <c r="H500" s="49">
        <v>30000</v>
      </c>
      <c r="I500" s="50"/>
    </row>
    <row r="501" spans="1:9" ht="30" customHeight="1" x14ac:dyDescent="0.2">
      <c r="A501" s="44">
        <v>29</v>
      </c>
      <c r="B501" s="64" t="s">
        <v>378</v>
      </c>
      <c r="C501" s="139" t="s">
        <v>24</v>
      </c>
      <c r="D501" s="139">
        <v>1</v>
      </c>
      <c r="E501" s="177" t="s">
        <v>361</v>
      </c>
      <c r="F501" s="62">
        <v>6900000</v>
      </c>
      <c r="G501" s="49">
        <v>0</v>
      </c>
      <c r="H501" s="49">
        <v>30000</v>
      </c>
      <c r="I501" s="50"/>
    </row>
    <row r="502" spans="1:9" ht="47.25" customHeight="1" x14ac:dyDescent="0.2">
      <c r="A502" s="44">
        <v>30</v>
      </c>
      <c r="B502" s="64" t="s">
        <v>286</v>
      </c>
      <c r="C502" s="139" t="s">
        <v>24</v>
      </c>
      <c r="D502" s="139">
        <v>1</v>
      </c>
      <c r="E502" s="177" t="s">
        <v>29</v>
      </c>
      <c r="F502" s="62">
        <v>6810100</v>
      </c>
      <c r="G502" s="49">
        <v>0</v>
      </c>
      <c r="H502" s="49">
        <v>30000</v>
      </c>
      <c r="I502" s="50"/>
    </row>
    <row r="503" spans="1:9" ht="43.5" customHeight="1" x14ac:dyDescent="0.2">
      <c r="A503" s="44">
        <v>31</v>
      </c>
      <c r="B503" s="64" t="s">
        <v>321</v>
      </c>
      <c r="C503" s="139" t="s">
        <v>24</v>
      </c>
      <c r="D503" s="139">
        <v>1</v>
      </c>
      <c r="E503" s="177" t="s">
        <v>29</v>
      </c>
      <c r="F503" s="62">
        <v>6810100</v>
      </c>
      <c r="G503" s="49">
        <v>0</v>
      </c>
      <c r="H503" s="49">
        <v>30000</v>
      </c>
      <c r="I503" s="50"/>
    </row>
    <row r="504" spans="1:9" ht="30" customHeight="1" x14ac:dyDescent="0.2">
      <c r="A504" s="44">
        <v>32</v>
      </c>
      <c r="B504" s="64" t="s">
        <v>379</v>
      </c>
      <c r="C504" s="139" t="s">
        <v>24</v>
      </c>
      <c r="D504" s="139">
        <v>1</v>
      </c>
      <c r="E504" s="177">
        <v>2007</v>
      </c>
      <c r="F504" s="62">
        <v>7590000</v>
      </c>
      <c r="G504" s="49">
        <v>0</v>
      </c>
      <c r="H504" s="49">
        <v>30000</v>
      </c>
      <c r="I504" s="50"/>
    </row>
    <row r="505" spans="1:9" ht="30" customHeight="1" x14ac:dyDescent="0.2">
      <c r="A505" s="44">
        <v>33</v>
      </c>
      <c r="B505" s="64" t="s">
        <v>380</v>
      </c>
      <c r="C505" s="139" t="s">
        <v>24</v>
      </c>
      <c r="D505" s="139">
        <v>1</v>
      </c>
      <c r="E505" s="177" t="s">
        <v>366</v>
      </c>
      <c r="F505" s="62">
        <v>6240000</v>
      </c>
      <c r="G505" s="49">
        <v>0</v>
      </c>
      <c r="H505" s="49">
        <v>30000</v>
      </c>
      <c r="I505" s="50"/>
    </row>
    <row r="506" spans="1:9" ht="30" customHeight="1" x14ac:dyDescent="0.2">
      <c r="A506" s="44">
        <v>34</v>
      </c>
      <c r="B506" s="178" t="s">
        <v>381</v>
      </c>
      <c r="C506" s="139" t="s">
        <v>24</v>
      </c>
      <c r="D506" s="78">
        <v>1</v>
      </c>
      <c r="E506" s="180" t="s">
        <v>283</v>
      </c>
      <c r="F506" s="95">
        <v>5200000</v>
      </c>
      <c r="G506" s="95">
        <v>0</v>
      </c>
      <c r="H506" s="49">
        <v>200000</v>
      </c>
      <c r="I506" s="50"/>
    </row>
    <row r="507" spans="1:9" ht="30" customHeight="1" x14ac:dyDescent="0.2">
      <c r="A507" s="44">
        <v>35</v>
      </c>
      <c r="B507" s="178" t="s">
        <v>259</v>
      </c>
      <c r="C507" s="139" t="s">
        <v>24</v>
      </c>
      <c r="D507" s="44">
        <v>1</v>
      </c>
      <c r="E507" s="177">
        <v>2003</v>
      </c>
      <c r="F507" s="62">
        <v>2700000</v>
      </c>
      <c r="G507" s="80">
        <v>0</v>
      </c>
      <c r="H507" s="49">
        <v>20000</v>
      </c>
      <c r="I507" s="50"/>
    </row>
    <row r="508" spans="1:9" ht="30" customHeight="1" x14ac:dyDescent="0.2">
      <c r="A508" s="44">
        <v>36</v>
      </c>
      <c r="B508" s="178" t="s">
        <v>259</v>
      </c>
      <c r="C508" s="139" t="s">
        <v>24</v>
      </c>
      <c r="D508" s="44">
        <v>1</v>
      </c>
      <c r="E508" s="177">
        <v>2003</v>
      </c>
      <c r="F508" s="62">
        <v>2800000</v>
      </c>
      <c r="G508" s="80">
        <v>0</v>
      </c>
      <c r="H508" s="49">
        <v>20000</v>
      </c>
      <c r="I508" s="50"/>
    </row>
    <row r="509" spans="1:9" ht="30" customHeight="1" x14ac:dyDescent="0.2">
      <c r="A509" s="44">
        <v>37</v>
      </c>
      <c r="B509" s="64" t="s">
        <v>382</v>
      </c>
      <c r="C509" s="139" t="s">
        <v>24</v>
      </c>
      <c r="D509" s="139">
        <v>1</v>
      </c>
      <c r="E509" s="177" t="s">
        <v>369</v>
      </c>
      <c r="F509" s="62">
        <v>2987500</v>
      </c>
      <c r="G509" s="49">
        <v>0</v>
      </c>
      <c r="H509" s="49">
        <v>300000</v>
      </c>
      <c r="I509" s="50"/>
    </row>
    <row r="510" spans="1:9" ht="30" customHeight="1" x14ac:dyDescent="0.2">
      <c r="A510" s="44">
        <v>38</v>
      </c>
      <c r="B510" s="64" t="s">
        <v>383</v>
      </c>
      <c r="C510" s="139" t="s">
        <v>24</v>
      </c>
      <c r="D510" s="139">
        <v>1</v>
      </c>
      <c r="E510" s="177" t="s">
        <v>369</v>
      </c>
      <c r="F510" s="62">
        <v>5800000</v>
      </c>
      <c r="G510" s="49">
        <v>0</v>
      </c>
      <c r="H510" s="49">
        <v>300000</v>
      </c>
      <c r="I510" s="50"/>
    </row>
    <row r="511" spans="1:9" ht="30" customHeight="1" x14ac:dyDescent="0.2">
      <c r="A511" s="38" t="s">
        <v>384</v>
      </c>
      <c r="B511" s="234" t="s">
        <v>385</v>
      </c>
      <c r="C511" s="235"/>
      <c r="D511" s="40">
        <f>SUM(D512:D530)</f>
        <v>20</v>
      </c>
      <c r="E511" s="59"/>
      <c r="F511" s="42">
        <f>SUM(F512:F530)</f>
        <v>109355300</v>
      </c>
      <c r="G511" s="42">
        <f>SUM(G512:G530)</f>
        <v>0</v>
      </c>
      <c r="H511" s="42">
        <f>SUM(H512:H530)</f>
        <v>1560000</v>
      </c>
      <c r="I511" s="59"/>
    </row>
    <row r="512" spans="1:9" ht="32.1" customHeight="1" x14ac:dyDescent="0.2">
      <c r="A512" s="44">
        <v>1</v>
      </c>
      <c r="B512" s="181" t="s">
        <v>386</v>
      </c>
      <c r="C512" s="65" t="s">
        <v>24</v>
      </c>
      <c r="D512" s="70">
        <v>1</v>
      </c>
      <c r="E512" s="140">
        <v>2009</v>
      </c>
      <c r="F512" s="49">
        <v>6240000</v>
      </c>
      <c r="G512" s="80">
        <v>0</v>
      </c>
      <c r="H512" s="49">
        <v>30000</v>
      </c>
      <c r="I512" s="50"/>
    </row>
    <row r="513" spans="1:9" ht="47.25" customHeight="1" x14ac:dyDescent="0.2">
      <c r="A513" s="44">
        <v>2</v>
      </c>
      <c r="B513" s="64" t="s">
        <v>286</v>
      </c>
      <c r="C513" s="65" t="s">
        <v>24</v>
      </c>
      <c r="D513" s="70">
        <v>1</v>
      </c>
      <c r="E513" s="140">
        <v>2013</v>
      </c>
      <c r="F513" s="62">
        <v>6810100</v>
      </c>
      <c r="G513" s="80">
        <v>0</v>
      </c>
      <c r="H513" s="49">
        <v>30000</v>
      </c>
      <c r="I513" s="50"/>
    </row>
    <row r="514" spans="1:9" ht="30" customHeight="1" x14ac:dyDescent="0.2">
      <c r="A514" s="44">
        <v>3</v>
      </c>
      <c r="B514" s="181" t="s">
        <v>387</v>
      </c>
      <c r="C514" s="65" t="s">
        <v>24</v>
      </c>
      <c r="D514" s="70">
        <v>1</v>
      </c>
      <c r="E514" s="140">
        <v>2009</v>
      </c>
      <c r="F514" s="62">
        <v>7308000</v>
      </c>
      <c r="G514" s="80">
        <v>0</v>
      </c>
      <c r="H514" s="49">
        <v>200000</v>
      </c>
      <c r="I514" s="50"/>
    </row>
    <row r="515" spans="1:9" ht="30" customHeight="1" x14ac:dyDescent="0.2">
      <c r="A515" s="44">
        <v>4</v>
      </c>
      <c r="B515" s="181" t="s">
        <v>388</v>
      </c>
      <c r="C515" s="139" t="s">
        <v>389</v>
      </c>
      <c r="D515" s="70">
        <v>1</v>
      </c>
      <c r="E515" s="140">
        <v>2012</v>
      </c>
      <c r="F515" s="62">
        <v>4989000</v>
      </c>
      <c r="G515" s="80">
        <v>0</v>
      </c>
      <c r="H515" s="49">
        <v>200000</v>
      </c>
      <c r="I515" s="50"/>
    </row>
    <row r="516" spans="1:9" ht="30" customHeight="1" x14ac:dyDescent="0.2">
      <c r="A516" s="44">
        <v>5</v>
      </c>
      <c r="B516" s="182" t="s">
        <v>390</v>
      </c>
      <c r="C516" s="139" t="s">
        <v>389</v>
      </c>
      <c r="D516" s="70">
        <v>1</v>
      </c>
      <c r="E516" s="140">
        <v>2008</v>
      </c>
      <c r="F516" s="62">
        <v>5600000</v>
      </c>
      <c r="G516" s="80">
        <v>0</v>
      </c>
      <c r="H516" s="49">
        <v>20000</v>
      </c>
      <c r="I516" s="50"/>
    </row>
    <row r="517" spans="1:9" ht="30" customHeight="1" x14ac:dyDescent="0.2">
      <c r="A517" s="44">
        <v>6</v>
      </c>
      <c r="B517" s="181" t="s">
        <v>391</v>
      </c>
      <c r="C517" s="139" t="s">
        <v>389</v>
      </c>
      <c r="D517" s="70">
        <v>1</v>
      </c>
      <c r="E517" s="140">
        <v>2003</v>
      </c>
      <c r="F517" s="62">
        <v>4320000</v>
      </c>
      <c r="G517" s="80">
        <v>0</v>
      </c>
      <c r="H517" s="49">
        <v>300000</v>
      </c>
      <c r="I517" s="50"/>
    </row>
    <row r="518" spans="1:9" ht="30" customHeight="1" x14ac:dyDescent="0.2">
      <c r="A518" s="44">
        <v>7</v>
      </c>
      <c r="B518" s="181" t="s">
        <v>391</v>
      </c>
      <c r="C518" s="139" t="s">
        <v>389</v>
      </c>
      <c r="D518" s="70">
        <v>1</v>
      </c>
      <c r="E518" s="140">
        <v>2009</v>
      </c>
      <c r="F518" s="62">
        <v>6800000</v>
      </c>
      <c r="G518" s="80">
        <v>0</v>
      </c>
      <c r="H518" s="49">
        <v>300000</v>
      </c>
      <c r="I518" s="50"/>
    </row>
    <row r="519" spans="1:9" ht="30" customHeight="1" x14ac:dyDescent="0.2">
      <c r="A519" s="44">
        <v>8</v>
      </c>
      <c r="B519" s="181" t="s">
        <v>392</v>
      </c>
      <c r="C519" s="139" t="s">
        <v>389</v>
      </c>
      <c r="D519" s="70">
        <v>1</v>
      </c>
      <c r="E519" s="140">
        <v>2007</v>
      </c>
      <c r="F519" s="62">
        <v>580000</v>
      </c>
      <c r="G519" s="80">
        <v>0</v>
      </c>
      <c r="H519" s="49">
        <v>20000</v>
      </c>
      <c r="I519" s="50"/>
    </row>
    <row r="520" spans="1:9" ht="30" customHeight="1" x14ac:dyDescent="0.2">
      <c r="A520" s="44">
        <v>9</v>
      </c>
      <c r="B520" s="64" t="s">
        <v>393</v>
      </c>
      <c r="C520" s="139" t="s">
        <v>389</v>
      </c>
      <c r="D520" s="70">
        <v>1</v>
      </c>
      <c r="E520" s="183">
        <v>2012</v>
      </c>
      <c r="F520" s="49">
        <v>9600000</v>
      </c>
      <c r="G520" s="80">
        <v>0</v>
      </c>
      <c r="H520" s="49">
        <v>30000</v>
      </c>
      <c r="I520" s="50"/>
    </row>
    <row r="521" spans="1:9" ht="30" customHeight="1" x14ac:dyDescent="0.2">
      <c r="A521" s="44">
        <v>10</v>
      </c>
      <c r="B521" s="184" t="s">
        <v>394</v>
      </c>
      <c r="C521" s="139" t="s">
        <v>24</v>
      </c>
      <c r="D521" s="70">
        <v>2</v>
      </c>
      <c r="E521" s="140">
        <v>2004</v>
      </c>
      <c r="F521" s="62">
        <v>5400000</v>
      </c>
      <c r="G521" s="80">
        <v>0</v>
      </c>
      <c r="H521" s="49">
        <v>40000</v>
      </c>
      <c r="I521" s="50"/>
    </row>
    <row r="522" spans="1:9" ht="30" customHeight="1" x14ac:dyDescent="0.2">
      <c r="A522" s="44">
        <v>11</v>
      </c>
      <c r="B522" s="184" t="s">
        <v>395</v>
      </c>
      <c r="C522" s="139" t="s">
        <v>24</v>
      </c>
      <c r="D522" s="70">
        <v>1</v>
      </c>
      <c r="E522" s="140">
        <v>2013</v>
      </c>
      <c r="F522" s="62">
        <v>3699000</v>
      </c>
      <c r="G522" s="80">
        <v>0</v>
      </c>
      <c r="H522" s="49">
        <v>20000</v>
      </c>
      <c r="I522" s="50"/>
    </row>
    <row r="523" spans="1:9" ht="30" customHeight="1" x14ac:dyDescent="0.2">
      <c r="A523" s="44">
        <v>12</v>
      </c>
      <c r="B523" s="185" t="s">
        <v>396</v>
      </c>
      <c r="C523" s="67" t="s">
        <v>24</v>
      </c>
      <c r="D523" s="169">
        <v>1</v>
      </c>
      <c r="E523" s="128">
        <v>2012</v>
      </c>
      <c r="F523" s="186">
        <v>8882500</v>
      </c>
      <c r="G523" s="80">
        <v>0</v>
      </c>
      <c r="H523" s="49">
        <v>30000</v>
      </c>
      <c r="I523" s="50"/>
    </row>
    <row r="524" spans="1:9" ht="30" customHeight="1" x14ac:dyDescent="0.2">
      <c r="A524" s="44">
        <v>13</v>
      </c>
      <c r="B524" s="185" t="s">
        <v>397</v>
      </c>
      <c r="C524" s="67" t="s">
        <v>24</v>
      </c>
      <c r="D524" s="169">
        <v>1</v>
      </c>
      <c r="E524" s="128">
        <v>2012</v>
      </c>
      <c r="F524" s="186">
        <v>9867000</v>
      </c>
      <c r="G524" s="80">
        <v>0</v>
      </c>
      <c r="H524" s="49">
        <v>30000</v>
      </c>
      <c r="I524" s="50"/>
    </row>
    <row r="525" spans="1:9" ht="30" customHeight="1" x14ac:dyDescent="0.2">
      <c r="A525" s="44">
        <v>14</v>
      </c>
      <c r="B525" s="185" t="s">
        <v>398</v>
      </c>
      <c r="C525" s="67" t="s">
        <v>24</v>
      </c>
      <c r="D525" s="169">
        <v>1</v>
      </c>
      <c r="E525" s="128">
        <v>2012</v>
      </c>
      <c r="F525" s="186">
        <v>8768700</v>
      </c>
      <c r="G525" s="80">
        <v>0</v>
      </c>
      <c r="H525" s="49">
        <v>30000</v>
      </c>
      <c r="I525" s="50"/>
    </row>
    <row r="526" spans="1:9" ht="30" customHeight="1" x14ac:dyDescent="0.2">
      <c r="A526" s="44">
        <v>15</v>
      </c>
      <c r="B526" s="185" t="s">
        <v>276</v>
      </c>
      <c r="C526" s="67" t="s">
        <v>24</v>
      </c>
      <c r="D526" s="169">
        <v>1</v>
      </c>
      <c r="E526" s="128" t="s">
        <v>283</v>
      </c>
      <c r="F526" s="186">
        <v>2691000</v>
      </c>
      <c r="G526" s="80">
        <v>0</v>
      </c>
      <c r="H526" s="49">
        <v>200000</v>
      </c>
      <c r="I526" s="50"/>
    </row>
    <row r="527" spans="1:9" ht="30" customHeight="1" x14ac:dyDescent="0.2">
      <c r="A527" s="44">
        <v>16</v>
      </c>
      <c r="B527" s="185" t="s">
        <v>399</v>
      </c>
      <c r="C527" s="67" t="s">
        <v>24</v>
      </c>
      <c r="D527" s="169">
        <v>1</v>
      </c>
      <c r="E527" s="128">
        <v>2012</v>
      </c>
      <c r="F527" s="186">
        <v>3400000</v>
      </c>
      <c r="G527" s="80">
        <v>0</v>
      </c>
      <c r="H527" s="49">
        <v>20000</v>
      </c>
      <c r="I527" s="50"/>
    </row>
    <row r="528" spans="1:9" ht="30" customHeight="1" x14ac:dyDescent="0.2">
      <c r="A528" s="44">
        <v>17</v>
      </c>
      <c r="B528" s="185" t="s">
        <v>399</v>
      </c>
      <c r="C528" s="67" t="s">
        <v>24</v>
      </c>
      <c r="D528" s="169">
        <v>1</v>
      </c>
      <c r="E528" s="128">
        <v>2012</v>
      </c>
      <c r="F528" s="186">
        <v>4800000</v>
      </c>
      <c r="G528" s="80">
        <v>0</v>
      </c>
      <c r="H528" s="49">
        <v>20000</v>
      </c>
      <c r="I528" s="50"/>
    </row>
    <row r="529" spans="1:9" ht="30" customHeight="1" x14ac:dyDescent="0.2">
      <c r="A529" s="44">
        <v>18</v>
      </c>
      <c r="B529" s="185" t="s">
        <v>399</v>
      </c>
      <c r="C529" s="67" t="s">
        <v>24</v>
      </c>
      <c r="D529" s="169">
        <v>1</v>
      </c>
      <c r="E529" s="128">
        <v>2012</v>
      </c>
      <c r="F529" s="186">
        <v>4800000</v>
      </c>
      <c r="G529" s="80">
        <v>0</v>
      </c>
      <c r="H529" s="49">
        <v>20000</v>
      </c>
      <c r="I529" s="50"/>
    </row>
    <row r="530" spans="1:9" ht="30" customHeight="1" x14ac:dyDescent="0.2">
      <c r="A530" s="44">
        <v>19</v>
      </c>
      <c r="B530" s="185" t="s">
        <v>399</v>
      </c>
      <c r="C530" s="67" t="s">
        <v>24</v>
      </c>
      <c r="D530" s="169">
        <v>1</v>
      </c>
      <c r="E530" s="128">
        <v>2012</v>
      </c>
      <c r="F530" s="186">
        <v>4800000</v>
      </c>
      <c r="G530" s="80">
        <v>0</v>
      </c>
      <c r="H530" s="49">
        <v>20000</v>
      </c>
      <c r="I530" s="50"/>
    </row>
    <row r="531" spans="1:9" ht="32.1" customHeight="1" x14ac:dyDescent="0.2">
      <c r="A531" s="38" t="s">
        <v>400</v>
      </c>
      <c r="B531" s="236" t="s">
        <v>197</v>
      </c>
      <c r="C531" s="236"/>
      <c r="D531" s="75">
        <f>SUM(D532:D568)</f>
        <v>81</v>
      </c>
      <c r="E531" s="76"/>
      <c r="F531" s="76">
        <f>SUM(F532:F568)</f>
        <v>161550000</v>
      </c>
      <c r="G531" s="76">
        <f>SUM(G532:G565)</f>
        <v>0</v>
      </c>
      <c r="H531" s="76">
        <f>SUM(H532:H568)</f>
        <v>4450000</v>
      </c>
      <c r="I531" s="75"/>
    </row>
    <row r="532" spans="1:9" ht="30" customHeight="1" x14ac:dyDescent="0.2">
      <c r="A532" s="44">
        <v>1</v>
      </c>
      <c r="B532" s="185" t="s">
        <v>257</v>
      </c>
      <c r="C532" s="67" t="s">
        <v>24</v>
      </c>
      <c r="D532" s="169">
        <v>10</v>
      </c>
      <c r="E532" s="128">
        <v>2018</v>
      </c>
      <c r="F532" s="186">
        <v>3000000</v>
      </c>
      <c r="G532" s="80">
        <v>0</v>
      </c>
      <c r="H532" s="49">
        <v>100000</v>
      </c>
      <c r="I532" s="50"/>
    </row>
    <row r="533" spans="1:9" ht="30" customHeight="1" x14ac:dyDescent="0.2">
      <c r="A533" s="44">
        <v>2</v>
      </c>
      <c r="B533" s="185" t="s">
        <v>401</v>
      </c>
      <c r="C533" s="67" t="s">
        <v>24</v>
      </c>
      <c r="D533" s="169">
        <v>17</v>
      </c>
      <c r="E533" s="128">
        <v>2015</v>
      </c>
      <c r="F533" s="186">
        <v>5695000</v>
      </c>
      <c r="G533" s="80">
        <v>0</v>
      </c>
      <c r="H533" s="49">
        <v>170000</v>
      </c>
      <c r="I533" s="50"/>
    </row>
    <row r="534" spans="1:9" ht="30" customHeight="1" x14ac:dyDescent="0.2">
      <c r="A534" s="44">
        <v>3</v>
      </c>
      <c r="B534" s="185" t="s">
        <v>352</v>
      </c>
      <c r="C534" s="67" t="s">
        <v>24</v>
      </c>
      <c r="D534" s="169">
        <v>1</v>
      </c>
      <c r="E534" s="128">
        <v>2003</v>
      </c>
      <c r="F534" s="186">
        <v>4500000</v>
      </c>
      <c r="G534" s="80">
        <v>0</v>
      </c>
      <c r="H534" s="49">
        <v>200000</v>
      </c>
      <c r="I534" s="50"/>
    </row>
    <row r="535" spans="1:9" ht="30" customHeight="1" x14ac:dyDescent="0.2">
      <c r="A535" s="44">
        <v>4</v>
      </c>
      <c r="B535" s="185" t="s">
        <v>349</v>
      </c>
      <c r="C535" s="67" t="s">
        <v>24</v>
      </c>
      <c r="D535" s="169">
        <v>2</v>
      </c>
      <c r="E535" s="128">
        <v>2015</v>
      </c>
      <c r="F535" s="186">
        <v>1600000</v>
      </c>
      <c r="G535" s="80">
        <v>0</v>
      </c>
      <c r="H535" s="49">
        <v>10000</v>
      </c>
      <c r="I535" s="50"/>
    </row>
    <row r="536" spans="1:9" ht="30" customHeight="1" x14ac:dyDescent="0.2">
      <c r="A536" s="44">
        <v>5</v>
      </c>
      <c r="B536" s="185" t="s">
        <v>258</v>
      </c>
      <c r="C536" s="67" t="s">
        <v>24</v>
      </c>
      <c r="D536" s="169">
        <v>1</v>
      </c>
      <c r="E536" s="128">
        <v>2009</v>
      </c>
      <c r="F536" s="186">
        <v>3500000</v>
      </c>
      <c r="G536" s="80">
        <v>0</v>
      </c>
      <c r="H536" s="49">
        <v>20000</v>
      </c>
      <c r="I536" s="50"/>
    </row>
    <row r="537" spans="1:9" ht="30" customHeight="1" x14ac:dyDescent="0.2">
      <c r="A537" s="44">
        <v>6</v>
      </c>
      <c r="B537" s="185" t="s">
        <v>258</v>
      </c>
      <c r="C537" s="67" t="s">
        <v>24</v>
      </c>
      <c r="D537" s="169">
        <v>1</v>
      </c>
      <c r="E537" s="128">
        <v>2003</v>
      </c>
      <c r="F537" s="186">
        <v>3000000</v>
      </c>
      <c r="G537" s="80">
        <v>0</v>
      </c>
      <c r="H537" s="49">
        <v>20000</v>
      </c>
      <c r="I537" s="50"/>
    </row>
    <row r="538" spans="1:9" ht="30" customHeight="1" x14ac:dyDescent="0.2">
      <c r="A538" s="44">
        <v>7</v>
      </c>
      <c r="B538" s="185" t="s">
        <v>258</v>
      </c>
      <c r="C538" s="67" t="s">
        <v>24</v>
      </c>
      <c r="D538" s="169">
        <v>1</v>
      </c>
      <c r="E538" s="128">
        <v>2003</v>
      </c>
      <c r="F538" s="186">
        <v>3200000</v>
      </c>
      <c r="G538" s="80">
        <v>0</v>
      </c>
      <c r="H538" s="49">
        <v>20000</v>
      </c>
      <c r="I538" s="50"/>
    </row>
    <row r="539" spans="1:9" ht="30" customHeight="1" x14ac:dyDescent="0.2">
      <c r="A539" s="44">
        <v>8</v>
      </c>
      <c r="B539" s="185" t="s">
        <v>218</v>
      </c>
      <c r="C539" s="67" t="s">
        <v>24</v>
      </c>
      <c r="D539" s="169">
        <v>1</v>
      </c>
      <c r="E539" s="128">
        <v>2018</v>
      </c>
      <c r="F539" s="186">
        <v>3993000</v>
      </c>
      <c r="G539" s="80">
        <v>0</v>
      </c>
      <c r="H539" s="49">
        <v>200000</v>
      </c>
      <c r="I539" s="50"/>
    </row>
    <row r="540" spans="1:9" ht="30" customHeight="1" x14ac:dyDescent="0.2">
      <c r="A540" s="44">
        <v>9</v>
      </c>
      <c r="B540" s="185" t="s">
        <v>349</v>
      </c>
      <c r="C540" s="67" t="s">
        <v>24</v>
      </c>
      <c r="D540" s="169">
        <v>1</v>
      </c>
      <c r="E540" s="128">
        <v>2012</v>
      </c>
      <c r="F540" s="186">
        <v>900000</v>
      </c>
      <c r="G540" s="80">
        <v>0</v>
      </c>
      <c r="H540" s="49">
        <v>5000</v>
      </c>
      <c r="I540" s="50"/>
    </row>
    <row r="541" spans="1:9" ht="30" customHeight="1" x14ac:dyDescent="0.2">
      <c r="A541" s="44">
        <v>10</v>
      </c>
      <c r="B541" s="185" t="s">
        <v>349</v>
      </c>
      <c r="C541" s="67" t="s">
        <v>24</v>
      </c>
      <c r="D541" s="169">
        <v>1</v>
      </c>
      <c r="E541" s="128">
        <v>2013</v>
      </c>
      <c r="F541" s="186">
        <v>900000</v>
      </c>
      <c r="G541" s="80">
        <v>0</v>
      </c>
      <c r="H541" s="49">
        <v>5000</v>
      </c>
      <c r="I541" s="50"/>
    </row>
    <row r="542" spans="1:9" ht="30" customHeight="1" x14ac:dyDescent="0.2">
      <c r="A542" s="44">
        <v>11</v>
      </c>
      <c r="B542" s="185" t="s">
        <v>218</v>
      </c>
      <c r="C542" s="67" t="s">
        <v>24</v>
      </c>
      <c r="D542" s="169">
        <v>1</v>
      </c>
      <c r="E542" s="128">
        <v>2014</v>
      </c>
      <c r="F542" s="186">
        <v>4950000</v>
      </c>
      <c r="G542" s="80">
        <v>0</v>
      </c>
      <c r="H542" s="49">
        <v>200000</v>
      </c>
      <c r="I542" s="50"/>
    </row>
    <row r="543" spans="1:9" ht="30" customHeight="1" x14ac:dyDescent="0.2">
      <c r="A543" s="44">
        <v>12</v>
      </c>
      <c r="B543" s="185" t="s">
        <v>221</v>
      </c>
      <c r="C543" s="67" t="s">
        <v>24</v>
      </c>
      <c r="D543" s="169">
        <v>1</v>
      </c>
      <c r="E543" s="128">
        <v>2014</v>
      </c>
      <c r="F543" s="186">
        <v>3300000</v>
      </c>
      <c r="G543" s="80">
        <v>0</v>
      </c>
      <c r="H543" s="49">
        <v>200000</v>
      </c>
      <c r="I543" s="50"/>
    </row>
    <row r="544" spans="1:9" ht="30" customHeight="1" x14ac:dyDescent="0.2">
      <c r="A544" s="44">
        <v>13</v>
      </c>
      <c r="B544" s="185" t="s">
        <v>402</v>
      </c>
      <c r="C544" s="67" t="s">
        <v>24</v>
      </c>
      <c r="D544" s="169">
        <v>1</v>
      </c>
      <c r="E544" s="128">
        <v>2015</v>
      </c>
      <c r="F544" s="186">
        <v>7220000</v>
      </c>
      <c r="G544" s="80">
        <v>0</v>
      </c>
      <c r="H544" s="49">
        <v>30000</v>
      </c>
      <c r="I544" s="50"/>
    </row>
    <row r="545" spans="1:9" ht="30" customHeight="1" x14ac:dyDescent="0.2">
      <c r="A545" s="44">
        <v>14</v>
      </c>
      <c r="B545" s="185" t="s">
        <v>403</v>
      </c>
      <c r="C545" s="67" t="s">
        <v>24</v>
      </c>
      <c r="D545" s="169">
        <v>2</v>
      </c>
      <c r="E545" s="128">
        <v>2013</v>
      </c>
      <c r="F545" s="186">
        <v>6810000</v>
      </c>
      <c r="G545" s="80">
        <v>0</v>
      </c>
      <c r="H545" s="49">
        <v>60000</v>
      </c>
      <c r="I545" s="50"/>
    </row>
    <row r="546" spans="1:9" ht="30" customHeight="1" x14ac:dyDescent="0.2">
      <c r="A546" s="44">
        <v>15</v>
      </c>
      <c r="B546" s="185" t="s">
        <v>404</v>
      </c>
      <c r="C546" s="67" t="s">
        <v>24</v>
      </c>
      <c r="D546" s="169">
        <v>1</v>
      </c>
      <c r="E546" s="128">
        <v>2009</v>
      </c>
      <c r="F546" s="186">
        <v>7086000</v>
      </c>
      <c r="G546" s="80">
        <v>0</v>
      </c>
      <c r="H546" s="49">
        <v>30000</v>
      </c>
      <c r="I546" s="50"/>
    </row>
    <row r="547" spans="1:9" ht="30" customHeight="1" x14ac:dyDescent="0.2">
      <c r="A547" s="44">
        <v>16</v>
      </c>
      <c r="B547" s="185" t="s">
        <v>405</v>
      </c>
      <c r="C547" s="67" t="s">
        <v>24</v>
      </c>
      <c r="D547" s="169">
        <v>1</v>
      </c>
      <c r="E547" s="128">
        <v>2015</v>
      </c>
      <c r="F547" s="186">
        <v>4770000</v>
      </c>
      <c r="G547" s="80">
        <v>0</v>
      </c>
      <c r="H547" s="49">
        <v>200000</v>
      </c>
      <c r="I547" s="50"/>
    </row>
    <row r="548" spans="1:9" ht="30" customHeight="1" x14ac:dyDescent="0.2">
      <c r="A548" s="44">
        <v>17</v>
      </c>
      <c r="B548" s="185" t="s">
        <v>406</v>
      </c>
      <c r="C548" s="67" t="s">
        <v>24</v>
      </c>
      <c r="D548" s="169">
        <v>1</v>
      </c>
      <c r="E548" s="128">
        <v>2007</v>
      </c>
      <c r="F548" s="186">
        <v>2513000</v>
      </c>
      <c r="G548" s="80">
        <v>0</v>
      </c>
      <c r="H548" s="49">
        <v>200000</v>
      </c>
      <c r="I548" s="50"/>
    </row>
    <row r="549" spans="1:9" ht="30" customHeight="1" x14ac:dyDescent="0.2">
      <c r="A549" s="44">
        <v>18</v>
      </c>
      <c r="B549" s="185" t="s">
        <v>407</v>
      </c>
      <c r="C549" s="67" t="s">
        <v>24</v>
      </c>
      <c r="D549" s="169">
        <v>1</v>
      </c>
      <c r="E549" s="128">
        <v>2014</v>
      </c>
      <c r="F549" s="186">
        <v>4350000</v>
      </c>
      <c r="G549" s="80">
        <v>0</v>
      </c>
      <c r="H549" s="49">
        <v>100000</v>
      </c>
      <c r="I549" s="50"/>
    </row>
    <row r="550" spans="1:9" ht="30" customHeight="1" x14ac:dyDescent="0.2">
      <c r="A550" s="44">
        <v>19</v>
      </c>
      <c r="B550" s="185" t="s">
        <v>408</v>
      </c>
      <c r="C550" s="67" t="s">
        <v>24</v>
      </c>
      <c r="D550" s="169">
        <v>1</v>
      </c>
      <c r="E550" s="128">
        <v>2009</v>
      </c>
      <c r="F550" s="186">
        <v>2950000</v>
      </c>
      <c r="G550" s="80">
        <v>0</v>
      </c>
      <c r="H550" s="49">
        <v>200000</v>
      </c>
      <c r="I550" s="50"/>
    </row>
    <row r="551" spans="1:9" ht="30" customHeight="1" x14ac:dyDescent="0.2">
      <c r="A551" s="44">
        <v>20</v>
      </c>
      <c r="B551" s="185" t="s">
        <v>409</v>
      </c>
      <c r="C551" s="67" t="s">
        <v>24</v>
      </c>
      <c r="D551" s="169">
        <v>1</v>
      </c>
      <c r="E551" s="128">
        <v>2009</v>
      </c>
      <c r="F551" s="186">
        <v>7308000</v>
      </c>
      <c r="G551" s="80">
        <v>0</v>
      </c>
      <c r="H551" s="49">
        <v>200000</v>
      </c>
      <c r="I551" s="50"/>
    </row>
    <row r="552" spans="1:9" ht="30" customHeight="1" x14ac:dyDescent="0.2">
      <c r="A552" s="44">
        <v>21</v>
      </c>
      <c r="B552" s="185" t="s">
        <v>410</v>
      </c>
      <c r="C552" s="67" t="s">
        <v>24</v>
      </c>
      <c r="D552" s="169">
        <v>1</v>
      </c>
      <c r="E552" s="128">
        <v>2013</v>
      </c>
      <c r="F552" s="186">
        <v>6850000</v>
      </c>
      <c r="G552" s="80">
        <v>0</v>
      </c>
      <c r="H552" s="49">
        <v>300000</v>
      </c>
      <c r="I552" s="50"/>
    </row>
    <row r="553" spans="1:9" ht="30" customHeight="1" x14ac:dyDescent="0.2">
      <c r="A553" s="44">
        <v>22</v>
      </c>
      <c r="B553" s="185" t="s">
        <v>411</v>
      </c>
      <c r="C553" s="67" t="s">
        <v>24</v>
      </c>
      <c r="D553" s="169">
        <v>1</v>
      </c>
      <c r="E553" s="128">
        <v>2005</v>
      </c>
      <c r="F553" s="186">
        <v>6800000</v>
      </c>
      <c r="G553" s="80">
        <v>0</v>
      </c>
      <c r="H553" s="49">
        <v>300000</v>
      </c>
      <c r="I553" s="50"/>
    </row>
    <row r="554" spans="1:9" ht="30" customHeight="1" x14ac:dyDescent="0.2">
      <c r="A554" s="44">
        <v>23</v>
      </c>
      <c r="B554" s="185" t="s">
        <v>412</v>
      </c>
      <c r="C554" s="67" t="s">
        <v>24</v>
      </c>
      <c r="D554" s="169">
        <v>17</v>
      </c>
      <c r="E554" s="128">
        <v>2009</v>
      </c>
      <c r="F554" s="186">
        <v>5600000</v>
      </c>
      <c r="G554" s="80">
        <v>0</v>
      </c>
      <c r="H554" s="49">
        <v>170000</v>
      </c>
      <c r="I554" s="50"/>
    </row>
    <row r="555" spans="1:9" ht="30" customHeight="1" x14ac:dyDescent="0.2">
      <c r="A555" s="44">
        <v>24</v>
      </c>
      <c r="B555" s="185" t="s">
        <v>413</v>
      </c>
      <c r="C555" s="67" t="s">
        <v>24</v>
      </c>
      <c r="D555" s="169">
        <v>1</v>
      </c>
      <c r="E555" s="128">
        <v>2007</v>
      </c>
      <c r="F555" s="186">
        <v>1000000</v>
      </c>
      <c r="G555" s="80">
        <v>0</v>
      </c>
      <c r="H555" s="49">
        <v>20000</v>
      </c>
      <c r="I555" s="50"/>
    </row>
    <row r="556" spans="1:9" ht="30" customHeight="1" x14ac:dyDescent="0.2">
      <c r="A556" s="44">
        <v>25</v>
      </c>
      <c r="B556" s="185" t="s">
        <v>414</v>
      </c>
      <c r="C556" s="67" t="s">
        <v>24</v>
      </c>
      <c r="D556" s="169">
        <v>2</v>
      </c>
      <c r="E556" s="128">
        <v>2009</v>
      </c>
      <c r="F556" s="186">
        <v>10387000</v>
      </c>
      <c r="G556" s="80">
        <v>0</v>
      </c>
      <c r="H556" s="49">
        <v>400000</v>
      </c>
      <c r="I556" s="50"/>
    </row>
    <row r="557" spans="1:9" ht="30" customHeight="1" x14ac:dyDescent="0.2">
      <c r="A557" s="44">
        <v>26</v>
      </c>
      <c r="B557" s="185" t="s">
        <v>415</v>
      </c>
      <c r="C557" s="67" t="s">
        <v>24</v>
      </c>
      <c r="D557" s="169">
        <v>1</v>
      </c>
      <c r="E557" s="128">
        <v>2004</v>
      </c>
      <c r="F557" s="186">
        <v>5168000</v>
      </c>
      <c r="G557" s="80">
        <v>0</v>
      </c>
      <c r="H557" s="49">
        <v>200000</v>
      </c>
      <c r="I557" s="50"/>
    </row>
    <row r="558" spans="1:9" ht="30" customHeight="1" x14ac:dyDescent="0.2">
      <c r="A558" s="44">
        <v>27</v>
      </c>
      <c r="B558" s="185" t="s">
        <v>416</v>
      </c>
      <c r="C558" s="67" t="s">
        <v>24</v>
      </c>
      <c r="D558" s="169">
        <v>1</v>
      </c>
      <c r="E558" s="128">
        <v>2003</v>
      </c>
      <c r="F558" s="186">
        <v>4600000</v>
      </c>
      <c r="G558" s="80">
        <v>0</v>
      </c>
      <c r="H558" s="49">
        <v>300000</v>
      </c>
      <c r="I558" s="50"/>
    </row>
    <row r="559" spans="1:9" ht="30" customHeight="1" x14ac:dyDescent="0.2">
      <c r="A559" s="44">
        <v>28</v>
      </c>
      <c r="B559" s="185" t="s">
        <v>417</v>
      </c>
      <c r="C559" s="67" t="s">
        <v>24</v>
      </c>
      <c r="D559" s="169">
        <v>1</v>
      </c>
      <c r="E559" s="128">
        <v>2016</v>
      </c>
      <c r="F559" s="186">
        <v>2200000</v>
      </c>
      <c r="G559" s="80">
        <v>0</v>
      </c>
      <c r="H559" s="49">
        <v>20000</v>
      </c>
      <c r="I559" s="50"/>
    </row>
    <row r="560" spans="1:9" ht="30" customHeight="1" x14ac:dyDescent="0.2">
      <c r="A560" s="44">
        <v>29</v>
      </c>
      <c r="B560" s="185" t="s">
        <v>418</v>
      </c>
      <c r="C560" s="67" t="s">
        <v>24</v>
      </c>
      <c r="D560" s="169">
        <v>1</v>
      </c>
      <c r="E560" s="128">
        <v>2008</v>
      </c>
      <c r="F560" s="186">
        <v>1500000</v>
      </c>
      <c r="G560" s="80">
        <v>0</v>
      </c>
      <c r="H560" s="49">
        <v>20000</v>
      </c>
      <c r="I560" s="50"/>
    </row>
    <row r="561" spans="1:9" ht="30" customHeight="1" x14ac:dyDescent="0.2">
      <c r="A561" s="44">
        <v>30</v>
      </c>
      <c r="B561" s="185" t="s">
        <v>419</v>
      </c>
      <c r="C561" s="67" t="s">
        <v>24</v>
      </c>
      <c r="D561" s="169">
        <v>1</v>
      </c>
      <c r="E561" s="128">
        <v>2005</v>
      </c>
      <c r="F561" s="186">
        <v>1100000</v>
      </c>
      <c r="G561" s="80">
        <v>0</v>
      </c>
      <c r="H561" s="49">
        <v>20000</v>
      </c>
      <c r="I561" s="50"/>
    </row>
    <row r="562" spans="1:9" ht="30" customHeight="1" x14ac:dyDescent="0.2">
      <c r="A562" s="44">
        <v>31</v>
      </c>
      <c r="B562" s="185" t="s">
        <v>420</v>
      </c>
      <c r="C562" s="67" t="s">
        <v>24</v>
      </c>
      <c r="D562" s="169">
        <v>1</v>
      </c>
      <c r="E562" s="128">
        <v>2009</v>
      </c>
      <c r="F562" s="186">
        <v>2800000</v>
      </c>
      <c r="G562" s="80">
        <v>0</v>
      </c>
      <c r="H562" s="49">
        <v>20000</v>
      </c>
      <c r="I562" s="50"/>
    </row>
    <row r="563" spans="1:9" ht="30" customHeight="1" x14ac:dyDescent="0.2">
      <c r="A563" s="44">
        <v>32</v>
      </c>
      <c r="B563" s="185" t="s">
        <v>420</v>
      </c>
      <c r="C563" s="67" t="s">
        <v>24</v>
      </c>
      <c r="D563" s="169">
        <v>1</v>
      </c>
      <c r="E563" s="128">
        <v>2009</v>
      </c>
      <c r="F563" s="186">
        <v>2800000</v>
      </c>
      <c r="G563" s="80">
        <v>0</v>
      </c>
      <c r="H563" s="49">
        <v>20000</v>
      </c>
      <c r="I563" s="50"/>
    </row>
    <row r="564" spans="1:9" ht="30" customHeight="1" x14ac:dyDescent="0.2">
      <c r="A564" s="44">
        <v>33</v>
      </c>
      <c r="B564" s="60" t="s">
        <v>421</v>
      </c>
      <c r="C564" s="67" t="s">
        <v>24</v>
      </c>
      <c r="D564" s="169">
        <v>1</v>
      </c>
      <c r="E564" s="128">
        <v>2017</v>
      </c>
      <c r="F564" s="186">
        <v>5500000</v>
      </c>
      <c r="G564" s="80">
        <v>0</v>
      </c>
      <c r="H564" s="49">
        <v>200000</v>
      </c>
      <c r="I564" s="187"/>
    </row>
    <row r="565" spans="1:9" ht="30" customHeight="1" x14ac:dyDescent="0.2">
      <c r="A565" s="44">
        <v>34</v>
      </c>
      <c r="B565" s="60" t="s">
        <v>422</v>
      </c>
      <c r="C565" s="67" t="s">
        <v>24</v>
      </c>
      <c r="D565" s="169">
        <v>1</v>
      </c>
      <c r="E565" s="128">
        <v>2015</v>
      </c>
      <c r="F565" s="186">
        <v>7800000</v>
      </c>
      <c r="G565" s="80">
        <v>0</v>
      </c>
      <c r="H565" s="49">
        <v>200000</v>
      </c>
      <c r="I565" s="50"/>
    </row>
    <row r="566" spans="1:9" ht="30" customHeight="1" x14ac:dyDescent="0.2">
      <c r="A566" s="44">
        <v>35</v>
      </c>
      <c r="B566" s="60" t="s">
        <v>399</v>
      </c>
      <c r="C566" s="67" t="s">
        <v>24</v>
      </c>
      <c r="D566" s="169">
        <v>1</v>
      </c>
      <c r="E566" s="128" t="s">
        <v>34</v>
      </c>
      <c r="F566" s="186">
        <v>2650000</v>
      </c>
      <c r="G566" s="80">
        <v>0</v>
      </c>
      <c r="H566" s="49">
        <v>20000</v>
      </c>
      <c r="I566" s="50"/>
    </row>
    <row r="567" spans="1:9" ht="30" customHeight="1" x14ac:dyDescent="0.2">
      <c r="A567" s="44">
        <v>36</v>
      </c>
      <c r="B567" s="60" t="s">
        <v>399</v>
      </c>
      <c r="C567" s="67" t="s">
        <v>24</v>
      </c>
      <c r="D567" s="169">
        <v>1</v>
      </c>
      <c r="E567" s="128" t="s">
        <v>25</v>
      </c>
      <c r="F567" s="186">
        <v>9650000</v>
      </c>
      <c r="G567" s="80">
        <v>0</v>
      </c>
      <c r="H567" s="49">
        <v>20000</v>
      </c>
      <c r="I567" s="50"/>
    </row>
    <row r="568" spans="1:9" ht="30" customHeight="1" x14ac:dyDescent="0.2">
      <c r="A568" s="44">
        <v>37</v>
      </c>
      <c r="B568" s="60" t="s">
        <v>423</v>
      </c>
      <c r="C568" s="67" t="s">
        <v>24</v>
      </c>
      <c r="D568" s="169">
        <v>1</v>
      </c>
      <c r="E568" s="128">
        <v>2014</v>
      </c>
      <c r="F568" s="186">
        <v>3600000</v>
      </c>
      <c r="G568" s="80">
        <v>0</v>
      </c>
      <c r="H568" s="49">
        <v>50000</v>
      </c>
      <c r="I568" s="50"/>
    </row>
    <row r="569" spans="1:9" ht="30" customHeight="1" x14ac:dyDescent="0.2">
      <c r="A569" s="38" t="s">
        <v>424</v>
      </c>
      <c r="B569" s="237" t="s">
        <v>202</v>
      </c>
      <c r="C569" s="238"/>
      <c r="D569" s="84">
        <f>SUM(D570:D595)</f>
        <v>58</v>
      </c>
      <c r="E569" s="85"/>
      <c r="F569" s="86">
        <f>SUM(F570:F595)</f>
        <v>146295540</v>
      </c>
      <c r="G569" s="86">
        <f>SUM(G570:G595)</f>
        <v>0</v>
      </c>
      <c r="H569" s="86">
        <f>SUM(H570:H595)</f>
        <v>2381000</v>
      </c>
      <c r="I569" s="50"/>
    </row>
    <row r="570" spans="1:9" ht="30" customHeight="1" x14ac:dyDescent="0.2">
      <c r="A570" s="44">
        <v>1</v>
      </c>
      <c r="B570" s="188" t="s">
        <v>425</v>
      </c>
      <c r="C570" s="44" t="s">
        <v>24</v>
      </c>
      <c r="D570" s="44">
        <v>1</v>
      </c>
      <c r="E570" s="44">
        <v>2012</v>
      </c>
      <c r="F570" s="49">
        <v>2850000</v>
      </c>
      <c r="G570" s="80">
        <v>0</v>
      </c>
      <c r="H570" s="49">
        <v>300000</v>
      </c>
      <c r="I570" s="81"/>
    </row>
    <row r="571" spans="1:9" ht="30" customHeight="1" x14ac:dyDescent="0.2">
      <c r="A571" s="44">
        <v>2</v>
      </c>
      <c r="B571" s="188" t="s">
        <v>426</v>
      </c>
      <c r="C571" s="44" t="s">
        <v>24</v>
      </c>
      <c r="D571" s="44">
        <v>1</v>
      </c>
      <c r="E571" s="44">
        <v>2019</v>
      </c>
      <c r="F571" s="189">
        <v>3500000</v>
      </c>
      <c r="G571" s="80">
        <v>0</v>
      </c>
      <c r="H571" s="49">
        <v>200000</v>
      </c>
      <c r="I571" s="81"/>
    </row>
    <row r="572" spans="1:9" ht="30" customHeight="1" x14ac:dyDescent="0.2">
      <c r="A572" s="44">
        <v>3</v>
      </c>
      <c r="B572" s="109" t="s">
        <v>221</v>
      </c>
      <c r="C572" s="44" t="s">
        <v>24</v>
      </c>
      <c r="D572" s="44">
        <v>1</v>
      </c>
      <c r="E572" s="44">
        <v>2011</v>
      </c>
      <c r="F572" s="49">
        <v>4000000</v>
      </c>
      <c r="G572" s="80">
        <v>0</v>
      </c>
      <c r="H572" s="49">
        <v>200000</v>
      </c>
      <c r="I572" s="59"/>
    </row>
    <row r="573" spans="1:9" ht="30" customHeight="1" x14ac:dyDescent="0.2">
      <c r="A573" s="44">
        <v>4</v>
      </c>
      <c r="B573" s="109" t="s">
        <v>427</v>
      </c>
      <c r="C573" s="44" t="s">
        <v>24</v>
      </c>
      <c r="D573" s="44">
        <v>1</v>
      </c>
      <c r="E573" s="44">
        <v>2011</v>
      </c>
      <c r="F573" s="49">
        <v>3500000</v>
      </c>
      <c r="G573" s="80">
        <v>0</v>
      </c>
      <c r="H573" s="49">
        <v>20000</v>
      </c>
      <c r="I573" s="59"/>
    </row>
    <row r="574" spans="1:9" ht="30" customHeight="1" x14ac:dyDescent="0.2">
      <c r="A574" s="44">
        <v>5</v>
      </c>
      <c r="B574" s="109" t="s">
        <v>428</v>
      </c>
      <c r="C574" s="44" t="s">
        <v>24</v>
      </c>
      <c r="D574" s="44">
        <v>1</v>
      </c>
      <c r="E574" s="44">
        <v>2011</v>
      </c>
      <c r="F574" s="49">
        <v>3500000</v>
      </c>
      <c r="G574" s="80">
        <v>0</v>
      </c>
      <c r="H574" s="49">
        <v>20000</v>
      </c>
      <c r="I574" s="59"/>
    </row>
    <row r="575" spans="1:9" ht="30" customHeight="1" x14ac:dyDescent="0.2">
      <c r="A575" s="44">
        <v>6</v>
      </c>
      <c r="B575" s="178" t="s">
        <v>429</v>
      </c>
      <c r="C575" s="44" t="s">
        <v>24</v>
      </c>
      <c r="D575" s="44">
        <v>1</v>
      </c>
      <c r="E575" s="44">
        <v>2011</v>
      </c>
      <c r="F575" s="49">
        <v>3000000</v>
      </c>
      <c r="G575" s="80">
        <v>0</v>
      </c>
      <c r="H575" s="49">
        <v>20000</v>
      </c>
      <c r="I575" s="59"/>
    </row>
    <row r="576" spans="1:9" ht="30" customHeight="1" x14ac:dyDescent="0.2">
      <c r="A576" s="44">
        <v>7</v>
      </c>
      <c r="B576" s="178" t="s">
        <v>430</v>
      </c>
      <c r="C576" s="65" t="s">
        <v>24</v>
      </c>
      <c r="D576" s="44">
        <v>1</v>
      </c>
      <c r="E576" s="44">
        <v>2011</v>
      </c>
      <c r="F576" s="49">
        <v>8800000</v>
      </c>
      <c r="G576" s="80">
        <v>0</v>
      </c>
      <c r="H576" s="49">
        <v>30000</v>
      </c>
      <c r="I576" s="59"/>
    </row>
    <row r="577" spans="1:9" ht="30" customHeight="1" x14ac:dyDescent="0.2">
      <c r="A577" s="44">
        <v>8</v>
      </c>
      <c r="B577" s="178" t="s">
        <v>431</v>
      </c>
      <c r="C577" s="65" t="s">
        <v>24</v>
      </c>
      <c r="D577" s="44">
        <v>1</v>
      </c>
      <c r="E577" s="44">
        <v>2011</v>
      </c>
      <c r="F577" s="49">
        <v>8800000</v>
      </c>
      <c r="G577" s="80">
        <v>0</v>
      </c>
      <c r="H577" s="49">
        <v>30000</v>
      </c>
      <c r="I577" s="59"/>
    </row>
    <row r="578" spans="1:9" ht="30" customHeight="1" x14ac:dyDescent="0.2">
      <c r="A578" s="44">
        <v>9</v>
      </c>
      <c r="B578" s="122" t="s">
        <v>432</v>
      </c>
      <c r="C578" s="44" t="s">
        <v>389</v>
      </c>
      <c r="D578" s="118">
        <v>3</v>
      </c>
      <c r="E578" s="119">
        <v>2009</v>
      </c>
      <c r="F578" s="120">
        <v>8100000</v>
      </c>
      <c r="G578" s="80">
        <v>0</v>
      </c>
      <c r="H578" s="49">
        <v>60000</v>
      </c>
      <c r="I578" s="50"/>
    </row>
    <row r="579" spans="1:9" ht="30" customHeight="1" x14ac:dyDescent="0.2">
      <c r="A579" s="44">
        <v>10</v>
      </c>
      <c r="B579" s="122" t="s">
        <v>433</v>
      </c>
      <c r="C579" s="44" t="s">
        <v>389</v>
      </c>
      <c r="D579" s="118">
        <v>7</v>
      </c>
      <c r="E579" s="119">
        <v>2009</v>
      </c>
      <c r="F579" s="120">
        <v>22400000</v>
      </c>
      <c r="G579" s="80">
        <v>0</v>
      </c>
      <c r="H579" s="49">
        <v>140000</v>
      </c>
      <c r="I579" s="50"/>
    </row>
    <row r="580" spans="1:9" ht="30" customHeight="1" x14ac:dyDescent="0.2">
      <c r="A580" s="44">
        <v>11</v>
      </c>
      <c r="B580" s="122" t="s">
        <v>434</v>
      </c>
      <c r="C580" s="44" t="s">
        <v>389</v>
      </c>
      <c r="D580" s="118">
        <v>1</v>
      </c>
      <c r="E580" s="119">
        <v>2012</v>
      </c>
      <c r="F580" s="120">
        <v>3500000</v>
      </c>
      <c r="G580" s="80">
        <v>0</v>
      </c>
      <c r="H580" s="49">
        <v>20000</v>
      </c>
      <c r="I580" s="50"/>
    </row>
    <row r="581" spans="1:9" ht="30" customHeight="1" x14ac:dyDescent="0.2">
      <c r="A581" s="44">
        <v>12</v>
      </c>
      <c r="B581" s="122" t="s">
        <v>435</v>
      </c>
      <c r="C581" s="44" t="s">
        <v>389</v>
      </c>
      <c r="D581" s="118">
        <v>14</v>
      </c>
      <c r="E581" s="119">
        <v>2013</v>
      </c>
      <c r="F581" s="120">
        <v>2800000</v>
      </c>
      <c r="G581" s="80">
        <v>0</v>
      </c>
      <c r="H581" s="49">
        <v>70000</v>
      </c>
      <c r="I581" s="50"/>
    </row>
    <row r="582" spans="1:9" ht="30" customHeight="1" x14ac:dyDescent="0.2">
      <c r="A582" s="44">
        <v>13</v>
      </c>
      <c r="B582" s="122" t="s">
        <v>436</v>
      </c>
      <c r="C582" s="44" t="s">
        <v>389</v>
      </c>
      <c r="D582" s="118">
        <v>1</v>
      </c>
      <c r="E582" s="119">
        <v>2013</v>
      </c>
      <c r="F582" s="120">
        <v>1600000</v>
      </c>
      <c r="G582" s="80">
        <v>0</v>
      </c>
      <c r="H582" s="49">
        <v>5000</v>
      </c>
      <c r="I582" s="50"/>
    </row>
    <row r="583" spans="1:9" ht="30" customHeight="1" x14ac:dyDescent="0.2">
      <c r="A583" s="44">
        <v>14</v>
      </c>
      <c r="B583" s="122" t="s">
        <v>437</v>
      </c>
      <c r="C583" s="44" t="s">
        <v>389</v>
      </c>
      <c r="D583" s="118">
        <v>1</v>
      </c>
      <c r="E583" s="119">
        <v>2014</v>
      </c>
      <c r="F583" s="120">
        <v>3000000</v>
      </c>
      <c r="G583" s="80">
        <v>0</v>
      </c>
      <c r="H583" s="49">
        <v>6000</v>
      </c>
      <c r="I583" s="50"/>
    </row>
    <row r="584" spans="1:9" ht="30" customHeight="1" x14ac:dyDescent="0.2">
      <c r="A584" s="44">
        <v>15</v>
      </c>
      <c r="B584" s="122" t="s">
        <v>438</v>
      </c>
      <c r="C584" s="44" t="s">
        <v>389</v>
      </c>
      <c r="D584" s="118">
        <v>12</v>
      </c>
      <c r="E584" s="190" t="s">
        <v>439</v>
      </c>
      <c r="F584" s="120">
        <v>4200000</v>
      </c>
      <c r="G584" s="80">
        <v>0</v>
      </c>
      <c r="H584" s="49">
        <v>120000</v>
      </c>
      <c r="I584" s="50"/>
    </row>
    <row r="585" spans="1:9" ht="30" customHeight="1" x14ac:dyDescent="0.2">
      <c r="A585" s="44">
        <v>16</v>
      </c>
      <c r="B585" s="122" t="s">
        <v>154</v>
      </c>
      <c r="C585" s="65" t="s">
        <v>24</v>
      </c>
      <c r="D585" s="44">
        <v>1</v>
      </c>
      <c r="E585" s="119">
        <v>2017</v>
      </c>
      <c r="F585" s="129">
        <v>9966000</v>
      </c>
      <c r="G585" s="80">
        <v>0</v>
      </c>
      <c r="H585" s="49">
        <v>30000</v>
      </c>
      <c r="I585" s="50"/>
    </row>
    <row r="586" spans="1:9" ht="30" customHeight="1" x14ac:dyDescent="0.2">
      <c r="A586" s="44">
        <v>17</v>
      </c>
      <c r="B586" s="64" t="s">
        <v>440</v>
      </c>
      <c r="C586" s="65" t="s">
        <v>24</v>
      </c>
      <c r="D586" s="44">
        <v>1</v>
      </c>
      <c r="E586" s="44">
        <v>2004</v>
      </c>
      <c r="F586" s="49">
        <v>7882000</v>
      </c>
      <c r="G586" s="80">
        <v>0</v>
      </c>
      <c r="H586" s="49">
        <v>30000</v>
      </c>
      <c r="I586" s="50"/>
    </row>
    <row r="587" spans="1:9" ht="30" customHeight="1" x14ac:dyDescent="0.2">
      <c r="A587" s="44">
        <v>18</v>
      </c>
      <c r="B587" s="64" t="s">
        <v>441</v>
      </c>
      <c r="C587" s="65" t="s">
        <v>24</v>
      </c>
      <c r="D587" s="44">
        <v>1</v>
      </c>
      <c r="E587" s="44">
        <v>2010</v>
      </c>
      <c r="F587" s="62">
        <v>6890000</v>
      </c>
      <c r="G587" s="80">
        <v>0</v>
      </c>
      <c r="H587" s="49">
        <v>30000</v>
      </c>
      <c r="I587" s="50"/>
    </row>
    <row r="588" spans="1:9" ht="30" customHeight="1" x14ac:dyDescent="0.2">
      <c r="A588" s="44">
        <v>19</v>
      </c>
      <c r="B588" s="60" t="s">
        <v>442</v>
      </c>
      <c r="C588" s="44" t="s">
        <v>389</v>
      </c>
      <c r="D588" s="118">
        <v>1</v>
      </c>
      <c r="E588" s="119">
        <v>2009</v>
      </c>
      <c r="F588" s="120">
        <v>7380000</v>
      </c>
      <c r="G588" s="80">
        <v>0</v>
      </c>
      <c r="H588" s="49">
        <v>30000</v>
      </c>
      <c r="I588" s="50"/>
    </row>
    <row r="589" spans="1:9" ht="30" customHeight="1" x14ac:dyDescent="0.2">
      <c r="A589" s="44">
        <v>20</v>
      </c>
      <c r="B589" s="60" t="s">
        <v>443</v>
      </c>
      <c r="C589" s="44" t="s">
        <v>389</v>
      </c>
      <c r="D589" s="118">
        <v>1</v>
      </c>
      <c r="E589" s="119">
        <v>2009</v>
      </c>
      <c r="F589" s="120">
        <v>2000000</v>
      </c>
      <c r="G589" s="80">
        <v>0</v>
      </c>
      <c r="H589" s="49">
        <v>20000</v>
      </c>
      <c r="I589" s="50"/>
    </row>
    <row r="590" spans="1:9" ht="30" customHeight="1" x14ac:dyDescent="0.2">
      <c r="A590" s="44">
        <v>21</v>
      </c>
      <c r="B590" s="109" t="s">
        <v>292</v>
      </c>
      <c r="C590" s="44" t="s">
        <v>389</v>
      </c>
      <c r="D590" s="118">
        <v>1</v>
      </c>
      <c r="E590" s="119">
        <v>2009</v>
      </c>
      <c r="F590" s="120">
        <v>5193970</v>
      </c>
      <c r="G590" s="80">
        <v>0</v>
      </c>
      <c r="H590" s="49">
        <v>200000</v>
      </c>
      <c r="I590" s="50"/>
    </row>
    <row r="591" spans="1:9" ht="30" customHeight="1" x14ac:dyDescent="0.2">
      <c r="A591" s="44">
        <v>22</v>
      </c>
      <c r="B591" s="109" t="s">
        <v>292</v>
      </c>
      <c r="C591" s="44" t="s">
        <v>389</v>
      </c>
      <c r="D591" s="118">
        <v>1</v>
      </c>
      <c r="E591" s="119">
        <v>2009</v>
      </c>
      <c r="F591" s="120">
        <v>5193970</v>
      </c>
      <c r="G591" s="80">
        <v>0</v>
      </c>
      <c r="H591" s="49">
        <v>200000</v>
      </c>
      <c r="I591" s="50"/>
    </row>
    <row r="592" spans="1:9" ht="30" customHeight="1" x14ac:dyDescent="0.2">
      <c r="A592" s="44">
        <v>23</v>
      </c>
      <c r="B592" s="60" t="s">
        <v>444</v>
      </c>
      <c r="C592" s="44" t="s">
        <v>389</v>
      </c>
      <c r="D592" s="118">
        <v>1</v>
      </c>
      <c r="E592" s="119">
        <v>2012</v>
      </c>
      <c r="F592" s="120">
        <v>4989600</v>
      </c>
      <c r="G592" s="80">
        <v>0</v>
      </c>
      <c r="H592" s="49">
        <v>200000</v>
      </c>
      <c r="I592" s="50"/>
    </row>
    <row r="593" spans="1:9" ht="30" customHeight="1" x14ac:dyDescent="0.2">
      <c r="A593" s="44">
        <v>24</v>
      </c>
      <c r="B593" s="60" t="s">
        <v>445</v>
      </c>
      <c r="C593" s="44" t="s">
        <v>389</v>
      </c>
      <c r="D593" s="118">
        <v>1</v>
      </c>
      <c r="E593" s="119">
        <v>2012</v>
      </c>
      <c r="F593" s="120">
        <v>4200000</v>
      </c>
      <c r="G593" s="80">
        <v>0</v>
      </c>
      <c r="H593" s="49">
        <v>100000</v>
      </c>
      <c r="I593" s="50"/>
    </row>
    <row r="594" spans="1:9" ht="30" customHeight="1" x14ac:dyDescent="0.2">
      <c r="A594" s="44">
        <v>25</v>
      </c>
      <c r="B594" s="60" t="s">
        <v>446</v>
      </c>
      <c r="C594" s="44" t="s">
        <v>389</v>
      </c>
      <c r="D594" s="118">
        <v>1</v>
      </c>
      <c r="E594" s="119">
        <v>2014</v>
      </c>
      <c r="F594" s="120">
        <v>4200000</v>
      </c>
      <c r="G594" s="80">
        <v>0</v>
      </c>
      <c r="H594" s="49">
        <v>100000</v>
      </c>
      <c r="I594" s="50"/>
    </row>
    <row r="595" spans="1:9" ht="30" customHeight="1" x14ac:dyDescent="0.2">
      <c r="A595" s="44">
        <v>26</v>
      </c>
      <c r="B595" s="64" t="s">
        <v>447</v>
      </c>
      <c r="C595" s="44" t="s">
        <v>389</v>
      </c>
      <c r="D595" s="118">
        <v>1</v>
      </c>
      <c r="E595" s="119">
        <v>2016</v>
      </c>
      <c r="F595" s="120">
        <v>4850000</v>
      </c>
      <c r="G595" s="80">
        <v>0</v>
      </c>
      <c r="H595" s="49">
        <v>200000</v>
      </c>
      <c r="I595" s="50"/>
    </row>
    <row r="596" spans="1:9" ht="30" customHeight="1" x14ac:dyDescent="0.2">
      <c r="A596" s="38" t="s">
        <v>448</v>
      </c>
      <c r="B596" s="239" t="s">
        <v>449</v>
      </c>
      <c r="C596" s="240"/>
      <c r="D596" s="191">
        <f>SUM(D597:D616)</f>
        <v>31</v>
      </c>
      <c r="E596" s="192"/>
      <c r="F596" s="193">
        <f>SUM(F597:F616)</f>
        <v>114316440</v>
      </c>
      <c r="G596" s="43">
        <v>0</v>
      </c>
      <c r="H596" s="193">
        <f>SUM(H597:H616)</f>
        <v>2220000</v>
      </c>
      <c r="I596" s="59"/>
    </row>
    <row r="597" spans="1:9" ht="30" customHeight="1" x14ac:dyDescent="0.2">
      <c r="A597" s="44">
        <v>1</v>
      </c>
      <c r="B597" s="178" t="s">
        <v>221</v>
      </c>
      <c r="C597" s="44" t="s">
        <v>24</v>
      </c>
      <c r="D597" s="44">
        <v>1</v>
      </c>
      <c r="E597" s="44">
        <v>2014</v>
      </c>
      <c r="F597" s="194">
        <v>4840000</v>
      </c>
      <c r="G597" s="80">
        <v>0</v>
      </c>
      <c r="H597" s="49">
        <v>200000</v>
      </c>
      <c r="I597" s="50"/>
    </row>
    <row r="598" spans="1:9" ht="30" customHeight="1" x14ac:dyDescent="0.2">
      <c r="A598" s="44">
        <f t="shared" ref="A598:A616" si="0">1+A597</f>
        <v>2</v>
      </c>
      <c r="B598" s="151" t="s">
        <v>218</v>
      </c>
      <c r="C598" s="44" t="s">
        <v>24</v>
      </c>
      <c r="D598" s="44">
        <v>1</v>
      </c>
      <c r="E598" s="44">
        <v>2020</v>
      </c>
      <c r="F598" s="152">
        <v>3900000</v>
      </c>
      <c r="G598" s="80">
        <v>0</v>
      </c>
      <c r="H598" s="49">
        <v>200000</v>
      </c>
      <c r="I598" s="50"/>
    </row>
    <row r="599" spans="1:9" ht="30" customHeight="1" x14ac:dyDescent="0.2">
      <c r="A599" s="44">
        <f t="shared" si="0"/>
        <v>3</v>
      </c>
      <c r="B599" s="60" t="s">
        <v>155</v>
      </c>
      <c r="C599" s="65" t="s">
        <v>24</v>
      </c>
      <c r="D599" s="44">
        <v>1</v>
      </c>
      <c r="E599" s="44">
        <v>2012</v>
      </c>
      <c r="F599" s="194">
        <v>9600000</v>
      </c>
      <c r="G599" s="80">
        <v>0</v>
      </c>
      <c r="H599" s="49">
        <v>30000</v>
      </c>
      <c r="I599" s="50"/>
    </row>
    <row r="600" spans="1:9" ht="30" customHeight="1" x14ac:dyDescent="0.2">
      <c r="A600" s="44">
        <f t="shared" si="0"/>
        <v>4</v>
      </c>
      <c r="B600" s="60" t="s">
        <v>155</v>
      </c>
      <c r="C600" s="65" t="s">
        <v>24</v>
      </c>
      <c r="D600" s="44">
        <v>1</v>
      </c>
      <c r="E600" s="44">
        <v>2017</v>
      </c>
      <c r="F600" s="194">
        <v>9966000</v>
      </c>
      <c r="G600" s="80">
        <v>0</v>
      </c>
      <c r="H600" s="49">
        <v>30000</v>
      </c>
      <c r="I600" s="50"/>
    </row>
    <row r="601" spans="1:9" ht="30" customHeight="1" x14ac:dyDescent="0.2">
      <c r="A601" s="44">
        <f t="shared" si="0"/>
        <v>5</v>
      </c>
      <c r="B601" s="195" t="s">
        <v>450</v>
      </c>
      <c r="C601" s="71" t="s">
        <v>24</v>
      </c>
      <c r="D601" s="124">
        <v>1</v>
      </c>
      <c r="E601" s="44">
        <v>2013</v>
      </c>
      <c r="F601" s="196">
        <v>8050000</v>
      </c>
      <c r="G601" s="80">
        <v>0</v>
      </c>
      <c r="H601" s="49">
        <v>30000</v>
      </c>
      <c r="I601" s="59"/>
    </row>
    <row r="602" spans="1:9" ht="30" customHeight="1" x14ac:dyDescent="0.2">
      <c r="A602" s="44">
        <f t="shared" si="0"/>
        <v>6</v>
      </c>
      <c r="B602" s="142" t="s">
        <v>451</v>
      </c>
      <c r="C602" s="71" t="s">
        <v>24</v>
      </c>
      <c r="D602" s="124">
        <v>1</v>
      </c>
      <c r="E602" s="44">
        <v>2014</v>
      </c>
      <c r="F602" s="196">
        <v>8350000</v>
      </c>
      <c r="G602" s="80">
        <v>0</v>
      </c>
      <c r="H602" s="49">
        <v>30000</v>
      </c>
      <c r="I602" s="59"/>
    </row>
    <row r="603" spans="1:9" ht="30" customHeight="1" x14ac:dyDescent="0.2">
      <c r="A603" s="44">
        <f t="shared" si="0"/>
        <v>7</v>
      </c>
      <c r="B603" s="109" t="s">
        <v>452</v>
      </c>
      <c r="C603" s="71" t="s">
        <v>24</v>
      </c>
      <c r="D603" s="124">
        <v>1</v>
      </c>
      <c r="E603" s="44">
        <v>2013</v>
      </c>
      <c r="F603" s="49">
        <v>4865000</v>
      </c>
      <c r="G603" s="80">
        <v>0</v>
      </c>
      <c r="H603" s="49">
        <v>200000</v>
      </c>
      <c r="I603" s="59"/>
    </row>
    <row r="604" spans="1:9" ht="30" customHeight="1" x14ac:dyDescent="0.2">
      <c r="A604" s="44">
        <f t="shared" si="0"/>
        <v>8</v>
      </c>
      <c r="B604" s="151" t="s">
        <v>453</v>
      </c>
      <c r="C604" s="65" t="s">
        <v>36</v>
      </c>
      <c r="D604" s="44">
        <v>4</v>
      </c>
      <c r="E604" s="44">
        <v>2015</v>
      </c>
      <c r="F604" s="152">
        <f>1485000*4</f>
        <v>5940000</v>
      </c>
      <c r="G604" s="80">
        <v>0</v>
      </c>
      <c r="H604" s="49">
        <v>80000</v>
      </c>
      <c r="I604" s="81"/>
    </row>
    <row r="605" spans="1:9" ht="30" customHeight="1" x14ac:dyDescent="0.2">
      <c r="A605" s="44">
        <f t="shared" si="0"/>
        <v>9</v>
      </c>
      <c r="B605" s="109" t="s">
        <v>296</v>
      </c>
      <c r="C605" s="44" t="s">
        <v>24</v>
      </c>
      <c r="D605" s="44">
        <v>1</v>
      </c>
      <c r="E605" s="44">
        <v>2015</v>
      </c>
      <c r="F605" s="49">
        <v>2600000</v>
      </c>
      <c r="G605" s="80">
        <v>0</v>
      </c>
      <c r="H605" s="49">
        <v>200000</v>
      </c>
      <c r="I605" s="81"/>
    </row>
    <row r="606" spans="1:9" ht="30" customHeight="1" x14ac:dyDescent="0.2">
      <c r="A606" s="44">
        <f t="shared" si="0"/>
        <v>10</v>
      </c>
      <c r="B606" s="109" t="s">
        <v>454</v>
      </c>
      <c r="C606" s="44" t="s">
        <v>24</v>
      </c>
      <c r="D606" s="44">
        <v>2</v>
      </c>
      <c r="E606" s="44">
        <v>2001</v>
      </c>
      <c r="F606" s="49">
        <f>1200000*2</f>
        <v>2400000</v>
      </c>
      <c r="G606" s="80">
        <v>0</v>
      </c>
      <c r="H606" s="49">
        <v>40000</v>
      </c>
      <c r="I606" s="81"/>
    </row>
    <row r="607" spans="1:9" ht="30" customHeight="1" x14ac:dyDescent="0.2">
      <c r="A607" s="44">
        <f t="shared" si="0"/>
        <v>11</v>
      </c>
      <c r="B607" s="109" t="s">
        <v>455</v>
      </c>
      <c r="C607" s="44" t="s">
        <v>24</v>
      </c>
      <c r="D607" s="44">
        <v>1</v>
      </c>
      <c r="E607" s="44">
        <v>2007</v>
      </c>
      <c r="F607" s="49">
        <v>7590000</v>
      </c>
      <c r="G607" s="80">
        <v>0</v>
      </c>
      <c r="H607" s="49">
        <v>30000</v>
      </c>
      <c r="I607" s="50"/>
    </row>
    <row r="608" spans="1:9" ht="30" customHeight="1" x14ac:dyDescent="0.2">
      <c r="A608" s="44">
        <f t="shared" si="0"/>
        <v>12</v>
      </c>
      <c r="B608" s="109" t="s">
        <v>456</v>
      </c>
      <c r="C608" s="44" t="s">
        <v>24</v>
      </c>
      <c r="D608" s="44">
        <v>1</v>
      </c>
      <c r="E608" s="44">
        <v>2009</v>
      </c>
      <c r="F608" s="49">
        <v>7086000</v>
      </c>
      <c r="G608" s="80">
        <v>0</v>
      </c>
      <c r="H608" s="49">
        <v>30000</v>
      </c>
      <c r="I608" s="50"/>
    </row>
    <row r="609" spans="1:9" ht="30" customHeight="1" x14ac:dyDescent="0.2">
      <c r="A609" s="44">
        <f t="shared" si="0"/>
        <v>13</v>
      </c>
      <c r="B609" s="109" t="s">
        <v>457</v>
      </c>
      <c r="C609" s="44" t="s">
        <v>389</v>
      </c>
      <c r="D609" s="44">
        <v>1</v>
      </c>
      <c r="E609" s="44">
        <v>2015</v>
      </c>
      <c r="F609" s="49">
        <v>7160000</v>
      </c>
      <c r="G609" s="80">
        <v>0</v>
      </c>
      <c r="H609" s="49">
        <v>30000</v>
      </c>
      <c r="I609" s="50"/>
    </row>
    <row r="610" spans="1:9" ht="30" customHeight="1" x14ac:dyDescent="0.2">
      <c r="A610" s="44">
        <f t="shared" si="0"/>
        <v>14</v>
      </c>
      <c r="B610" s="109" t="s">
        <v>458</v>
      </c>
      <c r="C610" s="44" t="s">
        <v>24</v>
      </c>
      <c r="D610" s="44">
        <v>1</v>
      </c>
      <c r="E610" s="44">
        <v>2020</v>
      </c>
      <c r="F610" s="49">
        <v>2800000</v>
      </c>
      <c r="G610" s="80">
        <v>0</v>
      </c>
      <c r="H610" s="49">
        <v>100000</v>
      </c>
      <c r="I610" s="50"/>
    </row>
    <row r="611" spans="1:9" ht="30" customHeight="1" x14ac:dyDescent="0.2">
      <c r="A611" s="44">
        <f t="shared" si="0"/>
        <v>15</v>
      </c>
      <c r="B611" s="109" t="s">
        <v>459</v>
      </c>
      <c r="C611" s="44" t="s">
        <v>24</v>
      </c>
      <c r="D611" s="44">
        <v>1</v>
      </c>
      <c r="E611" s="44">
        <v>2007</v>
      </c>
      <c r="F611" s="49">
        <v>5400000</v>
      </c>
      <c r="G611" s="80">
        <v>0</v>
      </c>
      <c r="H611" s="49">
        <v>100000</v>
      </c>
      <c r="I611" s="50"/>
    </row>
    <row r="612" spans="1:9" ht="30" customHeight="1" x14ac:dyDescent="0.2">
      <c r="A612" s="44">
        <f t="shared" si="0"/>
        <v>16</v>
      </c>
      <c r="B612" s="109" t="s">
        <v>460</v>
      </c>
      <c r="C612" s="44" t="s">
        <v>24</v>
      </c>
      <c r="D612" s="44">
        <v>1</v>
      </c>
      <c r="E612" s="44">
        <v>2009</v>
      </c>
      <c r="F612" s="49">
        <v>3200000</v>
      </c>
      <c r="G612" s="80">
        <v>0</v>
      </c>
      <c r="H612" s="49">
        <v>100000</v>
      </c>
      <c r="I612" s="50"/>
    </row>
    <row r="613" spans="1:9" ht="30" customHeight="1" x14ac:dyDescent="0.2">
      <c r="A613" s="44">
        <f t="shared" si="0"/>
        <v>17</v>
      </c>
      <c r="B613" s="109" t="s">
        <v>461</v>
      </c>
      <c r="C613" s="44" t="s">
        <v>24</v>
      </c>
      <c r="D613" s="44">
        <v>1</v>
      </c>
      <c r="E613" s="44">
        <v>2010</v>
      </c>
      <c r="F613" s="49">
        <v>2994000</v>
      </c>
      <c r="G613" s="80">
        <v>0</v>
      </c>
      <c r="H613" s="49">
        <v>20000</v>
      </c>
      <c r="I613" s="50"/>
    </row>
    <row r="614" spans="1:9" ht="30" customHeight="1" x14ac:dyDescent="0.2">
      <c r="A614" s="44">
        <f t="shared" si="0"/>
        <v>18</v>
      </c>
      <c r="B614" s="109" t="s">
        <v>462</v>
      </c>
      <c r="C614" s="44" t="s">
        <v>24</v>
      </c>
      <c r="D614" s="44">
        <v>1</v>
      </c>
      <c r="E614" s="44">
        <v>2005</v>
      </c>
      <c r="F614" s="49">
        <v>2987500</v>
      </c>
      <c r="G614" s="80">
        <v>0</v>
      </c>
      <c r="H614" s="49">
        <v>300000</v>
      </c>
      <c r="I614" s="50"/>
    </row>
    <row r="615" spans="1:9" ht="30" customHeight="1" x14ac:dyDescent="0.2">
      <c r="A615" s="44">
        <f t="shared" si="0"/>
        <v>19</v>
      </c>
      <c r="B615" s="109" t="s">
        <v>463</v>
      </c>
      <c r="C615" s="44" t="s">
        <v>24</v>
      </c>
      <c r="D615" s="44">
        <v>7</v>
      </c>
      <c r="E615" s="44">
        <v>2009</v>
      </c>
      <c r="F615" s="49">
        <v>4200000</v>
      </c>
      <c r="G615" s="80">
        <v>0</v>
      </c>
      <c r="H615" s="49">
        <v>70000</v>
      </c>
      <c r="I615" s="50"/>
    </row>
    <row r="616" spans="1:9" ht="30" customHeight="1" x14ac:dyDescent="0.2">
      <c r="A616" s="44">
        <f t="shared" si="0"/>
        <v>20</v>
      </c>
      <c r="B616" s="109" t="s">
        <v>464</v>
      </c>
      <c r="C616" s="44" t="s">
        <v>24</v>
      </c>
      <c r="D616" s="44">
        <v>2</v>
      </c>
      <c r="E616" s="44">
        <v>2009</v>
      </c>
      <c r="F616" s="49">
        <f>5193970*2</f>
        <v>10387940</v>
      </c>
      <c r="G616" s="80">
        <v>0</v>
      </c>
      <c r="H616" s="49">
        <v>400000</v>
      </c>
      <c r="I616" s="50"/>
    </row>
    <row r="617" spans="1:9" ht="28.5" x14ac:dyDescent="0.2">
      <c r="A617" s="38" t="s">
        <v>465</v>
      </c>
      <c r="B617" s="197" t="s">
        <v>466</v>
      </c>
      <c r="C617" s="44"/>
      <c r="D617" s="40">
        <f>SUM(D618:D629)</f>
        <v>13</v>
      </c>
      <c r="E617" s="59"/>
      <c r="F617" s="42">
        <f>SUM(F618:F629)</f>
        <v>50135500</v>
      </c>
      <c r="G617" s="42">
        <f>SUM(G618:G629)</f>
        <v>0</v>
      </c>
      <c r="H617" s="42">
        <f>SUM(H618:H629)</f>
        <v>2263000</v>
      </c>
      <c r="I617" s="59"/>
    </row>
    <row r="618" spans="1:9" ht="32.1" customHeight="1" x14ac:dyDescent="0.2">
      <c r="A618" s="128">
        <v>1</v>
      </c>
      <c r="B618" s="171" t="s">
        <v>467</v>
      </c>
      <c r="C618" s="128" t="s">
        <v>24</v>
      </c>
      <c r="D618" s="128">
        <v>1</v>
      </c>
      <c r="E618" s="128">
        <v>2009</v>
      </c>
      <c r="F618" s="95">
        <v>7308000</v>
      </c>
      <c r="G618" s="198">
        <v>0</v>
      </c>
      <c r="H618" s="49">
        <v>200000</v>
      </c>
      <c r="I618" s="50"/>
    </row>
    <row r="619" spans="1:9" ht="32.1" customHeight="1" x14ac:dyDescent="0.2">
      <c r="A619" s="44">
        <v>2</v>
      </c>
      <c r="B619" s="199" t="s">
        <v>468</v>
      </c>
      <c r="C619" s="128" t="s">
        <v>24</v>
      </c>
      <c r="D619" s="128">
        <v>1</v>
      </c>
      <c r="E619" s="128">
        <v>2007</v>
      </c>
      <c r="F619" s="95">
        <v>6500000</v>
      </c>
      <c r="G619" s="198">
        <v>0</v>
      </c>
      <c r="H619" s="49">
        <v>300000</v>
      </c>
      <c r="I619" s="50"/>
    </row>
    <row r="620" spans="1:9" ht="32.1" customHeight="1" x14ac:dyDescent="0.2">
      <c r="A620" s="128">
        <v>3</v>
      </c>
      <c r="B620" s="200" t="s">
        <v>469</v>
      </c>
      <c r="C620" s="128" t="s">
        <v>24</v>
      </c>
      <c r="D620" s="128">
        <v>2</v>
      </c>
      <c r="E620" s="128">
        <v>2010</v>
      </c>
      <c r="F620" s="95">
        <v>3200000</v>
      </c>
      <c r="G620" s="198">
        <v>0</v>
      </c>
      <c r="H620" s="49">
        <v>40000</v>
      </c>
      <c r="I620" s="50"/>
    </row>
    <row r="621" spans="1:9" ht="32.1" customHeight="1" x14ac:dyDescent="0.2">
      <c r="A621" s="44">
        <v>4</v>
      </c>
      <c r="B621" s="171" t="s">
        <v>470</v>
      </c>
      <c r="C621" s="128" t="s">
        <v>24</v>
      </c>
      <c r="D621" s="128">
        <v>1</v>
      </c>
      <c r="E621" s="128">
        <v>2019</v>
      </c>
      <c r="F621" s="95">
        <v>4390000</v>
      </c>
      <c r="G621" s="198">
        <v>0</v>
      </c>
      <c r="H621" s="49">
        <v>200000</v>
      </c>
      <c r="I621" s="176"/>
    </row>
    <row r="622" spans="1:9" ht="32.1" customHeight="1" x14ac:dyDescent="0.2">
      <c r="A622" s="128">
        <v>5</v>
      </c>
      <c r="B622" s="199" t="s">
        <v>471</v>
      </c>
      <c r="C622" s="128" t="s">
        <v>24</v>
      </c>
      <c r="D622" s="128">
        <v>1</v>
      </c>
      <c r="E622" s="128">
        <v>2002</v>
      </c>
      <c r="F622" s="95">
        <v>3000000</v>
      </c>
      <c r="G622" s="198">
        <v>0</v>
      </c>
      <c r="H622" s="49">
        <v>3000</v>
      </c>
      <c r="I622" s="201"/>
    </row>
    <row r="623" spans="1:9" ht="32.1" customHeight="1" x14ac:dyDescent="0.2">
      <c r="A623" s="44">
        <v>6</v>
      </c>
      <c r="B623" s="199" t="s">
        <v>473</v>
      </c>
      <c r="C623" s="128" t="s">
        <v>24</v>
      </c>
      <c r="D623" s="128">
        <v>1</v>
      </c>
      <c r="E623" s="128">
        <v>2013</v>
      </c>
      <c r="F623" s="95">
        <v>1000000</v>
      </c>
      <c r="G623" s="198">
        <v>0</v>
      </c>
      <c r="H623" s="49">
        <v>20000</v>
      </c>
      <c r="I623" s="201"/>
    </row>
    <row r="624" spans="1:9" ht="32.1" customHeight="1" x14ac:dyDescent="0.2">
      <c r="A624" s="128">
        <v>7</v>
      </c>
      <c r="B624" s="199" t="s">
        <v>218</v>
      </c>
      <c r="C624" s="128" t="s">
        <v>24</v>
      </c>
      <c r="D624" s="128">
        <v>1</v>
      </c>
      <c r="E624" s="128">
        <v>2015</v>
      </c>
      <c r="F624" s="95">
        <v>3000000</v>
      </c>
      <c r="G624" s="198">
        <v>0</v>
      </c>
      <c r="H624" s="49">
        <v>200000</v>
      </c>
      <c r="I624" s="201"/>
    </row>
    <row r="625" spans="1:9" ht="32.1" customHeight="1" x14ac:dyDescent="0.2">
      <c r="A625" s="44">
        <v>8</v>
      </c>
      <c r="B625" s="199" t="s">
        <v>218</v>
      </c>
      <c r="C625" s="128" t="s">
        <v>24</v>
      </c>
      <c r="D625" s="44">
        <v>1</v>
      </c>
      <c r="E625" s="128">
        <v>2014</v>
      </c>
      <c r="F625" s="95">
        <v>4840000</v>
      </c>
      <c r="G625" s="198">
        <v>0</v>
      </c>
      <c r="H625" s="49">
        <v>200000</v>
      </c>
      <c r="I625" s="201"/>
    </row>
    <row r="626" spans="1:9" ht="32.1" customHeight="1" x14ac:dyDescent="0.2">
      <c r="A626" s="128">
        <v>9</v>
      </c>
      <c r="B626" s="199" t="s">
        <v>218</v>
      </c>
      <c r="C626" s="128" t="s">
        <v>24</v>
      </c>
      <c r="D626" s="128">
        <v>1</v>
      </c>
      <c r="E626" s="128">
        <v>2012</v>
      </c>
      <c r="F626" s="95">
        <v>3500000</v>
      </c>
      <c r="G626" s="198">
        <v>0</v>
      </c>
      <c r="H626" s="49">
        <v>200000</v>
      </c>
      <c r="I626" s="201"/>
    </row>
    <row r="627" spans="1:9" ht="32.1" customHeight="1" x14ac:dyDescent="0.2">
      <c r="A627" s="44">
        <v>10</v>
      </c>
      <c r="B627" s="199" t="s">
        <v>474</v>
      </c>
      <c r="C627" s="128" t="s">
        <v>24</v>
      </c>
      <c r="D627" s="128">
        <v>1</v>
      </c>
      <c r="E627" s="128">
        <v>2009</v>
      </c>
      <c r="F627" s="95">
        <v>3000000</v>
      </c>
      <c r="G627" s="198">
        <v>0</v>
      </c>
      <c r="H627" s="49">
        <v>100000</v>
      </c>
      <c r="I627" s="201"/>
    </row>
    <row r="628" spans="1:9" ht="32.1" customHeight="1" x14ac:dyDescent="0.2">
      <c r="A628" s="128">
        <v>11</v>
      </c>
      <c r="B628" s="199" t="s">
        <v>280</v>
      </c>
      <c r="C628" s="128" t="s">
        <v>24</v>
      </c>
      <c r="D628" s="128">
        <v>1</v>
      </c>
      <c r="E628" s="128">
        <v>2019</v>
      </c>
      <c r="F628" s="95">
        <v>2997500</v>
      </c>
      <c r="G628" s="198">
        <v>0</v>
      </c>
      <c r="H628" s="49">
        <v>100000</v>
      </c>
      <c r="I628" s="201"/>
    </row>
    <row r="629" spans="1:9" ht="32.1" customHeight="1" x14ac:dyDescent="0.2">
      <c r="A629" s="44">
        <v>12</v>
      </c>
      <c r="B629" s="199" t="s">
        <v>475</v>
      </c>
      <c r="C629" s="128" t="s">
        <v>24</v>
      </c>
      <c r="D629" s="128">
        <v>1</v>
      </c>
      <c r="E629" s="128">
        <v>2000</v>
      </c>
      <c r="F629" s="95">
        <v>7400000</v>
      </c>
      <c r="G629" s="198">
        <v>0</v>
      </c>
      <c r="H629" s="49">
        <v>700000</v>
      </c>
      <c r="I629" s="81"/>
    </row>
    <row r="630" spans="1:9" ht="32.1" customHeight="1" x14ac:dyDescent="0.2">
      <c r="A630" s="38" t="s">
        <v>476</v>
      </c>
      <c r="B630" s="239" t="s">
        <v>477</v>
      </c>
      <c r="C630" s="240"/>
      <c r="D630" s="34">
        <f>SUM(D631:D663)</f>
        <v>34</v>
      </c>
      <c r="E630" s="44"/>
      <c r="F630" s="37">
        <f>SUM(F631:F663)</f>
        <v>160211640</v>
      </c>
      <c r="G630" s="37">
        <f>SUM(G631:G663)</f>
        <v>0</v>
      </c>
      <c r="H630" s="37">
        <f>SUM(H631:H663)</f>
        <v>3576000</v>
      </c>
      <c r="I630" s="59"/>
    </row>
    <row r="631" spans="1:9" ht="32.1" customHeight="1" x14ac:dyDescent="0.2">
      <c r="A631" s="202">
        <v>1</v>
      </c>
      <c r="B631" s="203" t="s">
        <v>478</v>
      </c>
      <c r="C631" s="65" t="s">
        <v>24</v>
      </c>
      <c r="D631" s="204">
        <v>1</v>
      </c>
      <c r="E631" s="202">
        <v>2012</v>
      </c>
      <c r="F631" s="205">
        <v>9600000</v>
      </c>
      <c r="G631" s="206" t="s">
        <v>22</v>
      </c>
      <c r="H631" s="49">
        <v>30000</v>
      </c>
      <c r="I631" s="50"/>
    </row>
    <row r="632" spans="1:9" ht="32.1" customHeight="1" x14ac:dyDescent="0.2">
      <c r="A632" s="202">
        <v>2</v>
      </c>
      <c r="B632" s="184" t="s">
        <v>479</v>
      </c>
      <c r="C632" s="65" t="s">
        <v>24</v>
      </c>
      <c r="D632" s="207">
        <v>1</v>
      </c>
      <c r="E632" s="65">
        <v>2002</v>
      </c>
      <c r="F632" s="208">
        <v>2700000</v>
      </c>
      <c r="G632" s="209" t="s">
        <v>22</v>
      </c>
      <c r="H632" s="49">
        <v>100000</v>
      </c>
      <c r="I632" s="50"/>
    </row>
    <row r="633" spans="1:9" ht="32.1" customHeight="1" x14ac:dyDescent="0.2">
      <c r="A633" s="202">
        <v>3</v>
      </c>
      <c r="B633" s="184" t="s">
        <v>480</v>
      </c>
      <c r="C633" s="65" t="s">
        <v>24</v>
      </c>
      <c r="D633" s="207">
        <v>1</v>
      </c>
      <c r="E633" s="65">
        <v>2006</v>
      </c>
      <c r="F633" s="208">
        <v>3000000</v>
      </c>
      <c r="G633" s="209" t="s">
        <v>22</v>
      </c>
      <c r="H633" s="49">
        <v>20000</v>
      </c>
      <c r="I633" s="50"/>
    </row>
    <row r="634" spans="1:9" ht="32.1" customHeight="1" x14ac:dyDescent="0.2">
      <c r="A634" s="202">
        <v>4</v>
      </c>
      <c r="B634" s="184" t="s">
        <v>481</v>
      </c>
      <c r="C634" s="65" t="s">
        <v>24</v>
      </c>
      <c r="D634" s="207">
        <v>1</v>
      </c>
      <c r="E634" s="65">
        <v>2013</v>
      </c>
      <c r="F634" s="208">
        <v>1000000</v>
      </c>
      <c r="G634" s="209" t="s">
        <v>22</v>
      </c>
      <c r="H634" s="49">
        <v>50000</v>
      </c>
      <c r="I634" s="50"/>
    </row>
    <row r="635" spans="1:9" ht="32.1" customHeight="1" x14ac:dyDescent="0.2">
      <c r="A635" s="202">
        <v>5</v>
      </c>
      <c r="B635" s="184" t="s">
        <v>482</v>
      </c>
      <c r="C635" s="65" t="s">
        <v>24</v>
      </c>
      <c r="D635" s="207">
        <v>1</v>
      </c>
      <c r="E635" s="65">
        <v>2008</v>
      </c>
      <c r="F635" s="208">
        <v>4500000</v>
      </c>
      <c r="G635" s="209" t="s">
        <v>22</v>
      </c>
      <c r="H635" s="49">
        <v>200000</v>
      </c>
      <c r="I635" s="50"/>
    </row>
    <row r="636" spans="1:9" ht="32.1" customHeight="1" x14ac:dyDescent="0.2">
      <c r="A636" s="202">
        <v>6</v>
      </c>
      <c r="B636" s="184" t="s">
        <v>483</v>
      </c>
      <c r="C636" s="65" t="s">
        <v>24</v>
      </c>
      <c r="D636" s="207">
        <v>1</v>
      </c>
      <c r="E636" s="65">
        <v>2013</v>
      </c>
      <c r="F636" s="208">
        <v>3500000</v>
      </c>
      <c r="G636" s="209" t="s">
        <v>22</v>
      </c>
      <c r="H636" s="49">
        <v>200000</v>
      </c>
      <c r="I636" s="50"/>
    </row>
    <row r="637" spans="1:9" ht="32.1" customHeight="1" x14ac:dyDescent="0.2">
      <c r="A637" s="202">
        <v>7</v>
      </c>
      <c r="B637" s="184" t="s">
        <v>484</v>
      </c>
      <c r="C637" s="65" t="s">
        <v>24</v>
      </c>
      <c r="D637" s="207">
        <v>1</v>
      </c>
      <c r="E637" s="65">
        <v>2014</v>
      </c>
      <c r="F637" s="208">
        <v>3000000</v>
      </c>
      <c r="G637" s="209" t="s">
        <v>22</v>
      </c>
      <c r="H637" s="49">
        <v>6000</v>
      </c>
      <c r="I637" s="50"/>
    </row>
    <row r="638" spans="1:9" ht="32.1" customHeight="1" x14ac:dyDescent="0.2">
      <c r="A638" s="202">
        <v>8</v>
      </c>
      <c r="B638" s="184" t="s">
        <v>485</v>
      </c>
      <c r="C638" s="65" t="s">
        <v>24</v>
      </c>
      <c r="D638" s="207">
        <v>1</v>
      </c>
      <c r="E638" s="65">
        <v>2014</v>
      </c>
      <c r="F638" s="208">
        <v>4000000</v>
      </c>
      <c r="G638" s="209" t="s">
        <v>22</v>
      </c>
      <c r="H638" s="49">
        <v>100000</v>
      </c>
      <c r="I638" s="50"/>
    </row>
    <row r="639" spans="1:9" ht="32.1" customHeight="1" x14ac:dyDescent="0.2">
      <c r="A639" s="202">
        <v>9</v>
      </c>
      <c r="B639" s="184" t="s">
        <v>486</v>
      </c>
      <c r="C639" s="65" t="s">
        <v>24</v>
      </c>
      <c r="D639" s="207">
        <v>1</v>
      </c>
      <c r="E639" s="65">
        <v>2019</v>
      </c>
      <c r="F639" s="208">
        <v>2997500</v>
      </c>
      <c r="G639" s="208">
        <v>0</v>
      </c>
      <c r="H639" s="49">
        <v>100000</v>
      </c>
      <c r="I639" s="50"/>
    </row>
    <row r="640" spans="1:9" ht="32.1" customHeight="1" x14ac:dyDescent="0.2">
      <c r="A640" s="202">
        <v>10</v>
      </c>
      <c r="B640" s="184" t="s">
        <v>487</v>
      </c>
      <c r="C640" s="65" t="s">
        <v>24</v>
      </c>
      <c r="D640" s="202">
        <v>1</v>
      </c>
      <c r="E640" s="65">
        <v>2019</v>
      </c>
      <c r="F640" s="208">
        <v>1700000</v>
      </c>
      <c r="G640" s="208">
        <v>0</v>
      </c>
      <c r="H640" s="49">
        <v>240000</v>
      </c>
      <c r="I640" s="50"/>
    </row>
    <row r="641" spans="1:9" ht="32.1" customHeight="1" x14ac:dyDescent="0.2">
      <c r="A641" s="202">
        <v>11</v>
      </c>
      <c r="B641" s="210" t="s">
        <v>488</v>
      </c>
      <c r="C641" s="67" t="s">
        <v>24</v>
      </c>
      <c r="D641" s="124">
        <v>1</v>
      </c>
      <c r="E641" s="44">
        <v>2009</v>
      </c>
      <c r="F641" s="211">
        <v>8500000</v>
      </c>
      <c r="G641" s="206" t="s">
        <v>22</v>
      </c>
      <c r="H641" s="49">
        <v>30000</v>
      </c>
      <c r="I641" s="50"/>
    </row>
    <row r="642" spans="1:9" ht="32.1" customHeight="1" x14ac:dyDescent="0.2">
      <c r="A642" s="202">
        <v>12</v>
      </c>
      <c r="B642" s="212" t="s">
        <v>489</v>
      </c>
      <c r="C642" s="65" t="s">
        <v>24</v>
      </c>
      <c r="D642" s="213">
        <v>1</v>
      </c>
      <c r="E642" s="65">
        <v>2015</v>
      </c>
      <c r="F642" s="214">
        <v>5500000</v>
      </c>
      <c r="G642" s="208">
        <v>0</v>
      </c>
      <c r="H642" s="49">
        <v>100000</v>
      </c>
      <c r="I642" s="166"/>
    </row>
    <row r="643" spans="1:9" ht="32.1" customHeight="1" x14ac:dyDescent="0.2">
      <c r="A643" s="202">
        <v>13</v>
      </c>
      <c r="B643" s="212" t="s">
        <v>490</v>
      </c>
      <c r="C643" s="65" t="s">
        <v>24</v>
      </c>
      <c r="D643" s="213">
        <v>1</v>
      </c>
      <c r="E643" s="65">
        <v>2015</v>
      </c>
      <c r="F643" s="214">
        <v>3000000</v>
      </c>
      <c r="G643" s="208">
        <v>0</v>
      </c>
      <c r="H643" s="49">
        <v>200000</v>
      </c>
      <c r="I643" s="166"/>
    </row>
    <row r="644" spans="1:9" ht="32.1" customHeight="1" x14ac:dyDescent="0.2">
      <c r="A644" s="202">
        <v>14</v>
      </c>
      <c r="B644" s="212" t="s">
        <v>293</v>
      </c>
      <c r="C644" s="65" t="s">
        <v>24</v>
      </c>
      <c r="D644" s="213">
        <v>1</v>
      </c>
      <c r="E644" s="65">
        <v>2019</v>
      </c>
      <c r="F644" s="214">
        <v>3500000</v>
      </c>
      <c r="G644" s="208">
        <v>0</v>
      </c>
      <c r="H644" s="49">
        <v>200000</v>
      </c>
      <c r="I644" s="166"/>
    </row>
    <row r="645" spans="1:9" ht="32.1" customHeight="1" x14ac:dyDescent="0.2">
      <c r="A645" s="202">
        <v>15</v>
      </c>
      <c r="B645" s="215" t="s">
        <v>379</v>
      </c>
      <c r="C645" s="216" t="s">
        <v>24</v>
      </c>
      <c r="D645" s="217">
        <v>1</v>
      </c>
      <c r="E645" s="216">
        <v>2009</v>
      </c>
      <c r="F645" s="218">
        <v>6686000</v>
      </c>
      <c r="G645" s="206" t="s">
        <v>22</v>
      </c>
      <c r="H645" s="49">
        <v>30000</v>
      </c>
      <c r="I645" s="50"/>
    </row>
    <row r="646" spans="1:9" ht="45" x14ac:dyDescent="0.2">
      <c r="A646" s="202">
        <v>16</v>
      </c>
      <c r="B646" s="219" t="s">
        <v>321</v>
      </c>
      <c r="C646" s="216" t="s">
        <v>24</v>
      </c>
      <c r="D646" s="217">
        <v>1</v>
      </c>
      <c r="E646" s="216">
        <v>2013</v>
      </c>
      <c r="F646" s="220">
        <v>6810100</v>
      </c>
      <c r="G646" s="206" t="s">
        <v>22</v>
      </c>
      <c r="H646" s="49">
        <v>30000</v>
      </c>
      <c r="I646" s="50"/>
    </row>
    <row r="647" spans="1:9" ht="45" x14ac:dyDescent="0.2">
      <c r="A647" s="202">
        <v>17</v>
      </c>
      <c r="B647" s="219" t="s">
        <v>321</v>
      </c>
      <c r="C647" s="216" t="s">
        <v>24</v>
      </c>
      <c r="D647" s="217">
        <v>1</v>
      </c>
      <c r="E647" s="216">
        <v>2013</v>
      </c>
      <c r="F647" s="220">
        <v>6810100</v>
      </c>
      <c r="G647" s="206" t="s">
        <v>22</v>
      </c>
      <c r="H647" s="49">
        <v>30000</v>
      </c>
      <c r="I647" s="50"/>
    </row>
    <row r="648" spans="1:9" ht="32.1" customHeight="1" x14ac:dyDescent="0.2">
      <c r="A648" s="202">
        <v>18</v>
      </c>
      <c r="B648" s="219" t="s">
        <v>491</v>
      </c>
      <c r="C648" s="216" t="s">
        <v>24</v>
      </c>
      <c r="D648" s="217">
        <v>1</v>
      </c>
      <c r="E648" s="216">
        <v>2016</v>
      </c>
      <c r="F648" s="220">
        <v>7580000</v>
      </c>
      <c r="G648" s="206" t="s">
        <v>22</v>
      </c>
      <c r="H648" s="49">
        <v>30000</v>
      </c>
      <c r="I648" s="50"/>
    </row>
    <row r="649" spans="1:9" ht="32.1" customHeight="1" x14ac:dyDescent="0.2">
      <c r="A649" s="202">
        <v>19</v>
      </c>
      <c r="B649" s="219" t="s">
        <v>296</v>
      </c>
      <c r="C649" s="216" t="s">
        <v>24</v>
      </c>
      <c r="D649" s="217">
        <v>1</v>
      </c>
      <c r="E649" s="216">
        <v>2011</v>
      </c>
      <c r="F649" s="220">
        <v>2750000</v>
      </c>
      <c r="G649" s="206" t="s">
        <v>22</v>
      </c>
      <c r="H649" s="49">
        <v>30000</v>
      </c>
      <c r="I649" s="50"/>
    </row>
    <row r="650" spans="1:9" ht="32.1" customHeight="1" x14ac:dyDescent="0.2">
      <c r="A650" s="202">
        <v>20</v>
      </c>
      <c r="B650" s="219" t="s">
        <v>492</v>
      </c>
      <c r="C650" s="216" t="s">
        <v>24</v>
      </c>
      <c r="D650" s="217">
        <v>1</v>
      </c>
      <c r="E650" s="216">
        <v>2014</v>
      </c>
      <c r="F650" s="220">
        <v>3750000</v>
      </c>
      <c r="G650" s="206" t="s">
        <v>22</v>
      </c>
      <c r="H650" s="49">
        <v>30000</v>
      </c>
      <c r="I650" s="50"/>
    </row>
    <row r="651" spans="1:9" ht="32.1" customHeight="1" x14ac:dyDescent="0.2">
      <c r="A651" s="202">
        <v>21</v>
      </c>
      <c r="B651" s="219" t="s">
        <v>493</v>
      </c>
      <c r="C651" s="216" t="s">
        <v>24</v>
      </c>
      <c r="D651" s="217">
        <v>1</v>
      </c>
      <c r="E651" s="216">
        <v>2020</v>
      </c>
      <c r="F651" s="220">
        <v>2800000</v>
      </c>
      <c r="G651" s="206" t="s">
        <v>22</v>
      </c>
      <c r="H651" s="49">
        <v>100000</v>
      </c>
      <c r="I651" s="50"/>
    </row>
    <row r="652" spans="1:9" ht="32.1" customHeight="1" x14ac:dyDescent="0.2">
      <c r="A652" s="202">
        <v>22</v>
      </c>
      <c r="B652" s="215" t="s">
        <v>494</v>
      </c>
      <c r="C652" s="216" t="s">
        <v>24</v>
      </c>
      <c r="D652" s="217">
        <v>1</v>
      </c>
      <c r="E652" s="216">
        <v>2005</v>
      </c>
      <c r="F652" s="220">
        <v>1960000</v>
      </c>
      <c r="G652" s="206" t="s">
        <v>22</v>
      </c>
      <c r="H652" s="49">
        <v>20000</v>
      </c>
      <c r="I652" s="50"/>
    </row>
    <row r="653" spans="1:9" ht="32.1" customHeight="1" x14ac:dyDescent="0.2">
      <c r="A653" s="202">
        <v>23</v>
      </c>
      <c r="B653" s="219" t="s">
        <v>495</v>
      </c>
      <c r="C653" s="216" t="s">
        <v>24</v>
      </c>
      <c r="D653" s="217">
        <v>1</v>
      </c>
      <c r="E653" s="216">
        <v>2013</v>
      </c>
      <c r="F653" s="220">
        <v>2140000</v>
      </c>
      <c r="G653" s="206" t="s">
        <v>22</v>
      </c>
      <c r="H653" s="49">
        <v>20000</v>
      </c>
      <c r="I653" s="50"/>
    </row>
    <row r="654" spans="1:9" ht="32.1" customHeight="1" x14ac:dyDescent="0.2">
      <c r="A654" s="202">
        <v>24</v>
      </c>
      <c r="B654" s="219" t="s">
        <v>495</v>
      </c>
      <c r="C654" s="216" t="s">
        <v>24</v>
      </c>
      <c r="D654" s="217">
        <v>1</v>
      </c>
      <c r="E654" s="216">
        <v>2009</v>
      </c>
      <c r="F654" s="220">
        <v>3200000</v>
      </c>
      <c r="G654" s="206" t="s">
        <v>22</v>
      </c>
      <c r="H654" s="49">
        <v>20000</v>
      </c>
      <c r="I654" s="50"/>
    </row>
    <row r="655" spans="1:9" ht="32.1" customHeight="1" x14ac:dyDescent="0.2">
      <c r="A655" s="202">
        <v>25</v>
      </c>
      <c r="B655" s="182" t="s">
        <v>496</v>
      </c>
      <c r="C655" s="216" t="s">
        <v>24</v>
      </c>
      <c r="D655" s="217">
        <v>2</v>
      </c>
      <c r="E655" s="216">
        <v>2010</v>
      </c>
      <c r="F655" s="220">
        <v>9000000</v>
      </c>
      <c r="G655" s="206" t="s">
        <v>22</v>
      </c>
      <c r="H655" s="49">
        <v>400000</v>
      </c>
      <c r="I655" s="50"/>
    </row>
    <row r="656" spans="1:9" ht="32.1" customHeight="1" x14ac:dyDescent="0.2">
      <c r="A656" s="202">
        <v>26</v>
      </c>
      <c r="B656" s="182" t="s">
        <v>497</v>
      </c>
      <c r="C656" s="216" t="s">
        <v>24</v>
      </c>
      <c r="D656" s="217">
        <v>1</v>
      </c>
      <c r="E656" s="216">
        <v>2009</v>
      </c>
      <c r="F656" s="220">
        <v>5193970</v>
      </c>
      <c r="G656" s="206" t="s">
        <v>22</v>
      </c>
      <c r="H656" s="49">
        <v>200000</v>
      </c>
      <c r="I656" s="50"/>
    </row>
    <row r="657" spans="1:9" ht="32.1" customHeight="1" x14ac:dyDescent="0.2">
      <c r="A657" s="202">
        <v>27</v>
      </c>
      <c r="B657" s="182" t="s">
        <v>292</v>
      </c>
      <c r="C657" s="216" t="s">
        <v>24</v>
      </c>
      <c r="D657" s="217">
        <v>1</v>
      </c>
      <c r="E657" s="216">
        <v>2009</v>
      </c>
      <c r="F657" s="220">
        <v>5193970</v>
      </c>
      <c r="G657" s="206" t="s">
        <v>22</v>
      </c>
      <c r="H657" s="49">
        <v>200000</v>
      </c>
      <c r="I657" s="50"/>
    </row>
    <row r="658" spans="1:9" ht="32.1" customHeight="1" x14ac:dyDescent="0.2">
      <c r="A658" s="202">
        <v>28</v>
      </c>
      <c r="B658" s="168" t="s">
        <v>375</v>
      </c>
      <c r="C658" s="216" t="s">
        <v>24</v>
      </c>
      <c r="D658" s="217">
        <v>1</v>
      </c>
      <c r="E658" s="216">
        <v>2017</v>
      </c>
      <c r="F658" s="220">
        <v>5500000</v>
      </c>
      <c r="G658" s="206" t="s">
        <v>22</v>
      </c>
      <c r="H658" s="49">
        <v>200000</v>
      </c>
      <c r="I658" s="50"/>
    </row>
    <row r="659" spans="1:9" ht="32.1" customHeight="1" x14ac:dyDescent="0.2">
      <c r="A659" s="202">
        <v>29</v>
      </c>
      <c r="B659" s="168" t="s">
        <v>375</v>
      </c>
      <c r="C659" s="216" t="s">
        <v>24</v>
      </c>
      <c r="D659" s="217">
        <v>1</v>
      </c>
      <c r="E659" s="216">
        <v>2021</v>
      </c>
      <c r="F659" s="220">
        <v>5600000</v>
      </c>
      <c r="G659" s="206" t="s">
        <v>22</v>
      </c>
      <c r="H659" s="49">
        <v>200000</v>
      </c>
      <c r="I659" s="50"/>
    </row>
    <row r="660" spans="1:9" ht="32.1" customHeight="1" x14ac:dyDescent="0.2">
      <c r="A660" s="202">
        <v>30</v>
      </c>
      <c r="B660" s="221" t="s">
        <v>498</v>
      </c>
      <c r="C660" s="222" t="s">
        <v>24</v>
      </c>
      <c r="D660" s="124">
        <v>1</v>
      </c>
      <c r="E660" s="44">
        <v>2011</v>
      </c>
      <c r="F660" s="211">
        <v>9770000</v>
      </c>
      <c r="G660" s="206" t="s">
        <v>22</v>
      </c>
      <c r="H660" s="49">
        <v>30000</v>
      </c>
      <c r="I660" s="50"/>
    </row>
    <row r="661" spans="1:9" ht="31.5" customHeight="1" x14ac:dyDescent="0.2">
      <c r="A661" s="202">
        <v>31</v>
      </c>
      <c r="B661" s="221" t="s">
        <v>499</v>
      </c>
      <c r="C661" s="222" t="s">
        <v>24</v>
      </c>
      <c r="D661" s="124">
        <v>1</v>
      </c>
      <c r="E661" s="44">
        <v>2011</v>
      </c>
      <c r="F661" s="211">
        <v>9770000</v>
      </c>
      <c r="G661" s="206" t="s">
        <v>22</v>
      </c>
      <c r="H661" s="49">
        <v>30000</v>
      </c>
      <c r="I661" s="50"/>
    </row>
    <row r="662" spans="1:9" ht="31.5" customHeight="1" x14ac:dyDescent="0.2">
      <c r="A662" s="202">
        <v>32</v>
      </c>
      <c r="B662" s="221" t="s">
        <v>500</v>
      </c>
      <c r="C662" s="222" t="s">
        <v>24</v>
      </c>
      <c r="D662" s="124">
        <v>1</v>
      </c>
      <c r="E662" s="44" t="s">
        <v>34</v>
      </c>
      <c r="F662" s="211">
        <v>5200000</v>
      </c>
      <c r="G662" s="206" t="s">
        <v>22</v>
      </c>
      <c r="H662" s="49">
        <v>200000</v>
      </c>
      <c r="I662" s="50"/>
    </row>
    <row r="663" spans="1:9" ht="31.5" customHeight="1" x14ac:dyDescent="0.2">
      <c r="A663" s="202">
        <v>33</v>
      </c>
      <c r="B663" s="142" t="s">
        <v>217</v>
      </c>
      <c r="C663" s="222" t="s">
        <v>24</v>
      </c>
      <c r="D663" s="217">
        <v>1</v>
      </c>
      <c r="E663" s="44" t="s">
        <v>34</v>
      </c>
      <c r="F663" s="211">
        <v>4000000</v>
      </c>
      <c r="G663" s="206" t="s">
        <v>22</v>
      </c>
      <c r="H663" s="49">
        <v>200000</v>
      </c>
      <c r="I663" s="50"/>
    </row>
    <row r="664" spans="1:9" ht="32.1" customHeight="1" x14ac:dyDescent="0.2">
      <c r="A664" s="228" t="s">
        <v>501</v>
      </c>
      <c r="B664" s="228"/>
      <c r="C664" s="228"/>
      <c r="D664" s="223">
        <f>D228+D7</f>
        <v>1107</v>
      </c>
      <c r="E664" s="98"/>
      <c r="F664" s="224">
        <f>F228+F7</f>
        <v>8048114443</v>
      </c>
      <c r="G664" s="225"/>
      <c r="H664" s="224">
        <f>H228+H7</f>
        <v>114859000</v>
      </c>
      <c r="I664" s="226"/>
    </row>
  </sheetData>
  <mergeCells count="30">
    <mergeCell ref="B229:C229"/>
    <mergeCell ref="A1:I1"/>
    <mergeCell ref="A2:I2"/>
    <mergeCell ref="A3:I3"/>
    <mergeCell ref="B7:C7"/>
    <mergeCell ref="B228:C228"/>
    <mergeCell ref="B425:C425"/>
    <mergeCell ref="B443:C443"/>
    <mergeCell ref="B230:C230"/>
    <mergeCell ref="B248:C248"/>
    <mergeCell ref="B250:C250"/>
    <mergeCell ref="B255:C255"/>
    <mergeCell ref="B262:C262"/>
    <mergeCell ref="B264:C264"/>
    <mergeCell ref="A664:C664"/>
    <mergeCell ref="I8:I13"/>
    <mergeCell ref="I14:I28"/>
    <mergeCell ref="I29:I65"/>
    <mergeCell ref="I66:I140"/>
    <mergeCell ref="I141:I227"/>
    <mergeCell ref="B472:C472"/>
    <mergeCell ref="B511:C511"/>
    <mergeCell ref="B531:C531"/>
    <mergeCell ref="B569:C569"/>
    <mergeCell ref="B596:C596"/>
    <mergeCell ref="B630:C630"/>
    <mergeCell ref="B266:C266"/>
    <mergeCell ref="B267:C267"/>
    <mergeCell ref="B363:C363"/>
    <mergeCell ref="B404:C404"/>
  </mergeCells>
  <dataValidations count="3">
    <dataValidation type="list" allowBlank="1" showInputMessage="1" showErrorMessage="1" sqref="E29:E65 E405:E406">
      <formula1>Data_Year</formula1>
    </dataValidation>
    <dataValidation type="list" allowBlank="1" showInputMessage="1" showErrorMessage="1" sqref="B32:B33 B56 B260:B261">
      <formula1>LTS</formula1>
    </dataValidation>
    <dataValidation type="list" allowBlank="1" showInputMessage="1" showErrorMessage="1" sqref="D405:D406">
      <formula1>KK</formula1>
    </dataValidation>
  </dataValidations>
  <pageMargins left="0.90500000000000003" right="0.5" top="0.5" bottom="0.5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Phu luc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User</cp:lastModifiedBy>
  <cp:lastPrinted>2026-01-29T02:50:26Z</cp:lastPrinted>
  <dcterms:created xsi:type="dcterms:W3CDTF">2026-01-19T08:19:59Z</dcterms:created>
  <dcterms:modified xsi:type="dcterms:W3CDTF">2026-01-29T02:51:19Z</dcterms:modified>
</cp:coreProperties>
</file>